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RAMAYYA\"/>
    </mc:Choice>
  </mc:AlternateContent>
  <bookViews>
    <workbookView xWindow="0" yWindow="0" windowWidth="21072" windowHeight="744"/>
  </bookViews>
  <sheets>
    <sheet name="Sheet1" sheetId="1" r:id="rId1"/>
    <sheet name="Sheet2" sheetId="2" r:id="rId2"/>
    <sheet name="Sheet4" sheetId="4" r:id="rId3"/>
    <sheet name="Sheet3" sheetId="5" r:id="rId4"/>
  </sheets>
  <definedNames>
    <definedName name="_xlnm._FilterDatabase" localSheetId="0" hidden="1">Sheet1!$A$8:$W$82</definedName>
    <definedName name="_xlnm.Print_Area" localSheetId="1">Sheet2!$A$1:$K$81</definedName>
  </definedNames>
  <calcPr calcId="152511"/>
  <fileRecoveryPr autoRecover="0"/>
</workbook>
</file>

<file path=xl/calcChain.xml><?xml version="1.0" encoding="utf-8"?>
<calcChain xmlns="http://schemas.openxmlformats.org/spreadsheetml/2006/main">
  <c r="K16" i="1" l="1"/>
  <c r="K37" i="1" l="1"/>
  <c r="K66" i="1" l="1"/>
  <c r="K43" i="1" l="1"/>
  <c r="K34" i="1" l="1"/>
  <c r="K52" i="1"/>
  <c r="K22" i="1" l="1"/>
  <c r="K75" i="1" l="1"/>
  <c r="K31" i="1" l="1"/>
  <c r="K19" i="1" l="1"/>
  <c r="B79" i="2" l="1"/>
  <c r="K81" i="1" l="1"/>
  <c r="P4" i="1" l="1"/>
  <c r="K78" i="1" l="1"/>
  <c r="D15" i="4" l="1"/>
  <c r="H3" i="2"/>
</calcChain>
</file>

<file path=xl/sharedStrings.xml><?xml version="1.0" encoding="utf-8"?>
<sst xmlns="http://schemas.openxmlformats.org/spreadsheetml/2006/main" count="494" uniqueCount="303">
  <si>
    <t xml:space="preserve"> TRAFFIC  DEPARTMENT</t>
  </si>
  <si>
    <t>Port of Visakhapatnam Web Site:- www.vizagport.com</t>
  </si>
  <si>
    <t xml:space="preserve">ITRA/SOP/FBP                                          VESSELS WAITING &amp; EXPECTED </t>
  </si>
  <si>
    <t>At 06:00 hrs Dt:-</t>
  </si>
  <si>
    <t>SL</t>
  </si>
  <si>
    <t>Prior</t>
  </si>
  <si>
    <t xml:space="preserve">Name of the Vessel  </t>
  </si>
  <si>
    <t xml:space="preserve">                              </t>
  </si>
  <si>
    <t>Arrived/Expect</t>
  </si>
  <si>
    <t>Agent</t>
  </si>
  <si>
    <t>Tonnes</t>
  </si>
  <si>
    <t>Unit</t>
  </si>
  <si>
    <t>Commodity</t>
  </si>
  <si>
    <t>No</t>
  </si>
  <si>
    <t>Nationality</t>
  </si>
  <si>
    <t xml:space="preserve">           </t>
  </si>
  <si>
    <t>Time</t>
  </si>
  <si>
    <t>Date</t>
  </si>
  <si>
    <t xml:space="preserve"> </t>
  </si>
  <si>
    <t>[A]</t>
  </si>
  <si>
    <t>BRS</t>
  </si>
  <si>
    <t>IRON ORE</t>
  </si>
  <si>
    <t>EXPORTS</t>
  </si>
  <si>
    <t>CLO</t>
  </si>
  <si>
    <t>FINES</t>
  </si>
  <si>
    <t>PELLETS</t>
  </si>
  <si>
    <t>SHIPPER</t>
  </si>
  <si>
    <t>(a)Mechanical Loading</t>
  </si>
  <si>
    <t>DRAFT</t>
  </si>
  <si>
    <t>T</t>
  </si>
  <si>
    <t>***</t>
  </si>
  <si>
    <t xml:space="preserve">  </t>
  </si>
  <si>
    <t>(b)Non Mechanical loading</t>
  </si>
  <si>
    <t>NIL</t>
  </si>
  <si>
    <t>[B]</t>
  </si>
  <si>
    <t xml:space="preserve"> IRON &amp; STEEL</t>
  </si>
  <si>
    <t>PANAMA</t>
  </si>
  <si>
    <t>ROADS</t>
  </si>
  <si>
    <t>[C]</t>
  </si>
  <si>
    <t>OTHER Multiple GENERAL Cargoes</t>
  </si>
  <si>
    <t>[D]</t>
  </si>
  <si>
    <t>FOOD GRAINS &amp; OTHER EDIBLES</t>
  </si>
  <si>
    <t>[E]</t>
  </si>
  <si>
    <t>CRUDE &amp; POL PRODUCTS</t>
  </si>
  <si>
    <t>INDIAN</t>
  </si>
  <si>
    <t>ATLANTIC</t>
  </si>
  <si>
    <t>LIBERIA</t>
  </si>
  <si>
    <t>[F]</t>
  </si>
  <si>
    <t>FERTILIZERS</t>
  </si>
  <si>
    <t>IMPORTS</t>
  </si>
  <si>
    <t xml:space="preserve">                                                                                                                                                        </t>
  </si>
  <si>
    <t>[G]</t>
  </si>
  <si>
    <t>COAL AND COKE</t>
  </si>
  <si>
    <t>[H]</t>
  </si>
  <si>
    <t>[K]</t>
  </si>
  <si>
    <t>CREW SIGN ON &amp; SIGN OFF [COVID-19]</t>
  </si>
  <si>
    <t>Traffic  Department</t>
  </si>
  <si>
    <t>ITRA/SOP/FBP</t>
  </si>
  <si>
    <t>VESSELS AT WORKING BERTHS</t>
  </si>
  <si>
    <t xml:space="preserve">AT 06.00 Hrs On </t>
  </si>
  <si>
    <t>Berth</t>
  </si>
  <si>
    <t>Name of the Vessel</t>
  </si>
  <si>
    <t>ARRIVAL</t>
  </si>
  <si>
    <t>BERTHING</t>
  </si>
  <si>
    <t xml:space="preserve">Seniority </t>
  </si>
  <si>
    <t>Cargo</t>
  </si>
  <si>
    <t>To-day</t>
  </si>
  <si>
    <t>upto-                  date</t>
  </si>
  <si>
    <t>Balance</t>
  </si>
  <si>
    <t xml:space="preserve">OB-1 </t>
  </si>
  <si>
    <t>V A C A N T</t>
  </si>
  <si>
    <t>OB-2</t>
  </si>
  <si>
    <t>VGCB</t>
  </si>
  <si>
    <t>SPM</t>
  </si>
  <si>
    <t>OSTT</t>
  </si>
  <si>
    <t xml:space="preserve">LPG </t>
  </si>
  <si>
    <t>EQ-5</t>
  </si>
  <si>
    <t>EQ-8</t>
  </si>
  <si>
    <t>EQ-9</t>
  </si>
  <si>
    <t>EQ-10</t>
  </si>
  <si>
    <t>Gr.Ch.B</t>
  </si>
  <si>
    <t>WQ-2</t>
  </si>
  <si>
    <t>WQ-3</t>
  </si>
  <si>
    <t xml:space="preserve">WQ-4 </t>
  </si>
  <si>
    <t>WQ-5</t>
  </si>
  <si>
    <t>WQ-6</t>
  </si>
  <si>
    <t xml:space="preserve">WQ-7 </t>
  </si>
  <si>
    <t>WQ-8</t>
  </si>
  <si>
    <t>OR-1</t>
  </si>
  <si>
    <t>OR-2</t>
  </si>
  <si>
    <t>OR-3</t>
  </si>
  <si>
    <t>F.B</t>
  </si>
  <si>
    <t>-----------------------------------------------------------------------------------------------------------------------------------------------------------------------------------------------------------------------------------------------------------------</t>
  </si>
  <si>
    <t>The berths allotted in this list are tentative and are subject to alternation without prior notice</t>
  </si>
  <si>
    <t>This list is not intended  for publication.</t>
  </si>
  <si>
    <t>All Agents are requested to inform their respesctive vessels to ensure that there is free access on the deck for dock workers safety and return from the holds of the vessels.</t>
  </si>
  <si>
    <t xml:space="preserve">All users are requested to submit messages through PCS mode, otherwise applications would not be accepted </t>
  </si>
  <si>
    <t>Tide:-</t>
  </si>
  <si>
    <t>Hrs</t>
  </si>
  <si>
    <t>Mtrs.</t>
  </si>
  <si>
    <t xml:space="preserve">EQ-6 </t>
  </si>
  <si>
    <t>SF</t>
  </si>
  <si>
    <t>SBM</t>
  </si>
  <si>
    <t>VISAKHAPATNAM  PORT  AUTHORITY</t>
  </si>
  <si>
    <t>VISAKHAPATNAM PORT AUTHORITY</t>
  </si>
  <si>
    <t>Agents/Stevedores/C &amp; F Agents of working and expected vessels should attend daily berthing meeting without fail.</t>
  </si>
  <si>
    <t>JYOTHI</t>
  </si>
  <si>
    <t>SEATRANS</t>
  </si>
  <si>
    <t>SINGAPORE</t>
  </si>
  <si>
    <t>ü</t>
  </si>
  <si>
    <t>EQ -1</t>
  </si>
  <si>
    <t>CB</t>
  </si>
  <si>
    <t xml:space="preserve">Operation at OR -1  Stopped we.f. 16.01.2021 for Capacity Augmentation </t>
  </si>
  <si>
    <t>Berthing  at CHANNEL BERTH (C.B.) stopped w.e.f. 24.03.2022 for the project for construction of CRUISE TERMINAL</t>
  </si>
  <si>
    <t>TRAFFIC MANAGER</t>
  </si>
  <si>
    <t xml:space="preserve">EQ-7 </t>
  </si>
  <si>
    <t>CB-1</t>
  </si>
  <si>
    <t>CB-2</t>
  </si>
  <si>
    <t>CB-3</t>
  </si>
  <si>
    <t>DCI DREDGE BH1</t>
  </si>
  <si>
    <t>06.06.2022 15:05</t>
  </si>
  <si>
    <t>Seniority</t>
  </si>
  <si>
    <t>SAMSARA</t>
  </si>
  <si>
    <t>ESHWAR</t>
  </si>
  <si>
    <t>NAVSHIP</t>
  </si>
  <si>
    <t>[I]</t>
  </si>
  <si>
    <t>J.M.BAXI</t>
  </si>
  <si>
    <t>EQ-3</t>
  </si>
  <si>
    <t>CRUDE OIL A/C HPCL  [SPM]</t>
  </si>
  <si>
    <t>MALTA</t>
  </si>
  <si>
    <t>AM</t>
  </si>
  <si>
    <t>M.ISLANDS</t>
  </si>
  <si>
    <t>WQ-1</t>
  </si>
  <si>
    <t>I / A.NITRATE BAGS</t>
  </si>
  <si>
    <t>ISS SHIPPING</t>
  </si>
  <si>
    <t>RICHMARK</t>
  </si>
  <si>
    <t xml:space="preserve">                                                                                                                                                                                                                                                                                                                                                                                                                                                                                                                                                                                                                                                                                                                                                                                                                                                                                                                 </t>
  </si>
  <si>
    <t>LOA in Mtrs</t>
  </si>
  <si>
    <t>SPARTANS</t>
  </si>
  <si>
    <t>WQ-1RE</t>
  </si>
  <si>
    <t>M.ORE A/C VARIOUS</t>
  </si>
  <si>
    <t>ALUMINA POWDER A/C NALCO</t>
  </si>
  <si>
    <t xml:space="preserve">Note:-    1 </t>
  </si>
  <si>
    <t>19.06.2021 06:22</t>
  </si>
  <si>
    <t>PM</t>
  </si>
  <si>
    <t>FO A/C IOCL</t>
  </si>
  <si>
    <t>[J]</t>
  </si>
  <si>
    <t>m.t IOANNA</t>
  </si>
  <si>
    <t>m.t AFRICA</t>
  </si>
  <si>
    <t>m.v GCL MAHANADI</t>
  </si>
  <si>
    <t>I/ STEAM COAL</t>
  </si>
  <si>
    <t>JSW</t>
  </si>
  <si>
    <t>m.t MARITEA</t>
  </si>
  <si>
    <t>ITALY</t>
  </si>
  <si>
    <t>SAI SAMRAT</t>
  </si>
  <si>
    <t>m.v YASA FORTUNE</t>
  </si>
  <si>
    <t>m.v DSI PHOENIX</t>
  </si>
  <si>
    <t>m.v HTK CONFIDENCE</t>
  </si>
  <si>
    <t>m.v MLS AMBER</t>
  </si>
  <si>
    <t>KR &amp; SONS</t>
  </si>
  <si>
    <t>m.v OBESESSION</t>
  </si>
  <si>
    <t>SEAWAYS</t>
  </si>
  <si>
    <t>16.02.2023 03:16</t>
  </si>
  <si>
    <t>27.02.2023 17:30</t>
  </si>
  <si>
    <t>LPG A/C HPCL, IOCL &amp; BPCL</t>
  </si>
  <si>
    <t>m.t NOVA</t>
  </si>
  <si>
    <t>m.t GIANNIS</t>
  </si>
  <si>
    <t>m.v SANCTUM</t>
  </si>
  <si>
    <t>STEAM COAL A/C  CHETTINADU</t>
  </si>
  <si>
    <t>m.v GRAMOS</t>
  </si>
  <si>
    <t>BARBADOS</t>
  </si>
  <si>
    <t>m.t ODYSSEUS</t>
  </si>
  <si>
    <t>m.v JABAL AR RAWDAH</t>
  </si>
  <si>
    <t>m.v VISHVA MALHAR</t>
  </si>
  <si>
    <t>m.v VISHVA NIDHI</t>
  </si>
  <si>
    <t>ACTMAG</t>
  </si>
  <si>
    <t>LPG/C. JAG VIRAAT</t>
  </si>
  <si>
    <t xml:space="preserve">EQ-4 </t>
  </si>
  <si>
    <t>E/ S.PLATES &amp; S.M.ORE</t>
  </si>
  <si>
    <t>01.03.2023 10:38</t>
  </si>
  <si>
    <t>28.02.2023 07:53</t>
  </si>
  <si>
    <t>m.v JASMINE II</t>
  </si>
  <si>
    <t>ST KITTS &amp; NEVIS</t>
  </si>
  <si>
    <t>m.v RELIANCE</t>
  </si>
  <si>
    <t>01.03.2023 18:15</t>
  </si>
  <si>
    <t>.</t>
  </si>
  <si>
    <t>m.v SSL GUJARAT</t>
  </si>
  <si>
    <t>TSAPL</t>
  </si>
  <si>
    <t>CONTAINERS IMP &lt;&gt;200 ,  EXP &lt;&gt;200 TEUS</t>
  </si>
  <si>
    <t>m.t LOYALTY</t>
  </si>
  <si>
    <t>m.v INTERASIA MOMENTUM</t>
  </si>
  <si>
    <t>m.v MOON DANCE  2</t>
  </si>
  <si>
    <t>SEA HORSE</t>
  </si>
  <si>
    <t>GENERAL CARGO A/C  ****</t>
  </si>
  <si>
    <t>m.v MXD XIAMEN</t>
  </si>
  <si>
    <t>IMPERIAL</t>
  </si>
  <si>
    <t>m.t BOCHEM BRUSSELS</t>
  </si>
  <si>
    <t>SAMUDRA</t>
  </si>
  <si>
    <t>METHONAL A/C VARIOUS</t>
  </si>
  <si>
    <t>m.v JIN YUAN LING</t>
  </si>
  <si>
    <t>HONGKONG</t>
  </si>
  <si>
    <t>ACCEL</t>
  </si>
  <si>
    <t>GFSA</t>
  </si>
  <si>
    <t>STEAM COAL A/C ****  [GLP] [VPA BERTHS]</t>
  </si>
  <si>
    <t>m.v SPM BANGKOK</t>
  </si>
  <si>
    <t>PUYVAST</t>
  </si>
  <si>
    <t>FERRO CHROME A/C ***</t>
  </si>
  <si>
    <t>m.v MAGIC ARGO</t>
  </si>
  <si>
    <t xml:space="preserve">COKING COAL A/C SAIL </t>
  </si>
  <si>
    <t>m.v KAMBOS</t>
  </si>
  <si>
    <t>PRAVV</t>
  </si>
  <si>
    <t>04.03.2023 03:15</t>
  </si>
  <si>
    <t>I / CRUDE OIL</t>
  </si>
  <si>
    <t>m.v SM NEYYAR</t>
  </si>
  <si>
    <t>SIMA MARINE</t>
  </si>
  <si>
    <t>CONTAINERS IMP &lt;&gt;1100 ,  EXP &lt;&gt;1000 TEUS</t>
  </si>
  <si>
    <t>m.t LESVOS</t>
  </si>
  <si>
    <t>m.v CAPE TRADER</t>
  </si>
  <si>
    <t>JSW [75,000 DWT PRIORITY 04/03]</t>
  </si>
  <si>
    <t>m.t BHUM SHIN</t>
  </si>
  <si>
    <t>S.ACID A/C CIL</t>
  </si>
  <si>
    <t>KOREA</t>
  </si>
  <si>
    <t xml:space="preserve">m.v DEVBULK [LADY] BEGUM </t>
  </si>
  <si>
    <t>I / HSD</t>
  </si>
  <si>
    <t>m.v SEAMELODY</t>
  </si>
  <si>
    <t>VCTPL A/C</t>
  </si>
  <si>
    <t>CP COKE A/C HINDALCO</t>
  </si>
  <si>
    <t>m.v SEA PLAIN I</t>
  </si>
  <si>
    <t>I  &amp;E/ CONTAINERS</t>
  </si>
  <si>
    <t>E / STEEL BILLETS</t>
  </si>
  <si>
    <t>VSPL A/C</t>
  </si>
  <si>
    <t>I / LIME STONE</t>
  </si>
  <si>
    <t>I / M.ORE</t>
  </si>
  <si>
    <t>m.v GRACE C</t>
  </si>
  <si>
    <t>ALUMINA A/C UTKAL</t>
  </si>
  <si>
    <t>m.t IVER ABILITY</t>
  </si>
  <si>
    <t>GIBRALTAR</t>
  </si>
  <si>
    <t>MOLTEN SULPHUR A/C CIL</t>
  </si>
  <si>
    <t>m.v VENTURE STAR</t>
  </si>
  <si>
    <t>M.ISLAND</t>
  </si>
  <si>
    <t>RICE A/C ***</t>
  </si>
  <si>
    <t>m.v MEDI PORTLAND</t>
  </si>
  <si>
    <t>GAC</t>
  </si>
  <si>
    <t>m.v KATAGALAN WISDOM</t>
  </si>
  <si>
    <t>STEAM COAL A/C  *** [EQ -1] LOA - 239.99 B. 38.00 M</t>
  </si>
  <si>
    <t>INTEGRAL</t>
  </si>
  <si>
    <t>m.v INDIAN HARMONY</t>
  </si>
  <si>
    <t>MET COKE A/C VARIOUS [GLPANAMAX]</t>
  </si>
  <si>
    <t>m.v TBC BADRINATH</t>
  </si>
  <si>
    <t>06.03.2023 07:02</t>
  </si>
  <si>
    <t>06.03.2023 10:00</t>
  </si>
  <si>
    <t>06.03.2023 15:11</t>
  </si>
  <si>
    <t>06.03.2023 19:30</t>
  </si>
  <si>
    <t>06.03.2023 20:30</t>
  </si>
  <si>
    <t>07.03.2023 01:15</t>
  </si>
  <si>
    <t>06.03.2023 12:00</t>
  </si>
  <si>
    <t>E / I.ORE PELLETS</t>
  </si>
  <si>
    <t>E / STEEL CARGO</t>
  </si>
  <si>
    <t>I /  PCI COAL</t>
  </si>
  <si>
    <t>NPK A/C IPL [HMC BERTH]</t>
  </si>
  <si>
    <t>m.v TAN BINH 123</t>
  </si>
  <si>
    <t xml:space="preserve">ELITE </t>
  </si>
  <si>
    <t>GRANITE BLOCKS A/C***</t>
  </si>
  <si>
    <t>m.v SYDNEY EAGLE</t>
  </si>
  <si>
    <t>m.v MONACO</t>
  </si>
  <si>
    <t>WAN HAI LINES</t>
  </si>
  <si>
    <t>CONTAINERS IMP &lt;&gt;1060 ,  EXP &lt;&gt;900 TEUS</t>
  </si>
  <si>
    <t>m.v SEA FORTRESS</t>
  </si>
  <si>
    <t>BOTHRA</t>
  </si>
  <si>
    <t>m.v EASTERN DAPHNE</t>
  </si>
  <si>
    <t>m.v AQUAE EXPLORER</t>
  </si>
  <si>
    <t>STEAM COAL A/C JSW [VGCB]</t>
  </si>
  <si>
    <t>m.t ROYAL SAMURAI</t>
  </si>
  <si>
    <t>R.PHOSPHATE A/C CIL</t>
  </si>
  <si>
    <t>m.v GCL GANGA</t>
  </si>
  <si>
    <t>m.v GCL YAMUNA</t>
  </si>
  <si>
    <t>m.v AMNSI MAXIMUM</t>
  </si>
  <si>
    <t>m.v AMNSI STALLION</t>
  </si>
  <si>
    <t>HF HSD A/C HPCL [Agent declared B/Loading before berthing]</t>
  </si>
  <si>
    <t>AMNS [75,000 DWT PRIORITY 07/03]</t>
  </si>
  <si>
    <t>m.v MSC JANIS 3</t>
  </si>
  <si>
    <t>MSC LINES</t>
  </si>
  <si>
    <t>CONTAINERS IMP &lt;&gt;1400 ,  EXP &lt;&gt;950 TEUS</t>
  </si>
  <si>
    <t>m.v MSC HIMANSHI</t>
  </si>
  <si>
    <t>CONTAINERS IMP &lt;&gt;NIL ,  EXP &lt;&gt;600 TEUS</t>
  </si>
  <si>
    <t>m.v SPIRIT OF KOLKATA</t>
  </si>
  <si>
    <t>CONTAINERS IMP &lt;&gt;NIL ,  EXP &lt;&gt;250 TEUS</t>
  </si>
  <si>
    <t>06.03.2023 02:47</t>
  </si>
  <si>
    <t>08.03.2023 01:35</t>
  </si>
  <si>
    <t>07.03.2023 03:05</t>
  </si>
  <si>
    <t>07.03.2023 12:20</t>
  </si>
  <si>
    <t>07.03.2023 19:14</t>
  </si>
  <si>
    <t>07.03.2023 21:15</t>
  </si>
  <si>
    <t>AISSA  MARITIME</t>
  </si>
  <si>
    <t>06.03.2023 17:57</t>
  </si>
  <si>
    <t>07.03.2023 23:45</t>
  </si>
  <si>
    <t>07.03.2023 12:30</t>
  </si>
  <si>
    <t>07.03.2023 19:15</t>
  </si>
  <si>
    <t>07.03.2023 05:40</t>
  </si>
  <si>
    <t>07.03.2023 07:12</t>
  </si>
  <si>
    <t>07.03.2023 15:50</t>
  </si>
  <si>
    <t>m.t LOYALTY [B/L]</t>
  </si>
  <si>
    <t>INPORT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</si>
</sst>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64" formatCode="[$-409]d\-mmm;@"/>
    <numFmt numFmtId="165" formatCode="mmmm\ d&quot;, &quot;yyyy"/>
    <numFmt numFmtId="166" formatCode="[$-F800]dddd\,\ mmmm\ dd\,\ yyyy"/>
    <numFmt numFmtId="167" formatCode="00.00"/>
    <numFmt numFmtId="168" formatCode="_-* #,##0.00_-;\-* #,##0.00_-;_-* \-??_-;_-@_-"/>
    <numFmt numFmtId="169" formatCode="#,##0;[Red]#,##0"/>
    <numFmt numFmtId="170" formatCode="[$-409]mmmm\ d\,\ yyyy;@"/>
  </numFmts>
  <fonts count="14" x14ac:knownFonts="1">
    <font>
      <sz val="11"/>
      <color theme="1"/>
      <name val="Calibri"/>
      <family val="2"/>
      <scheme val="minor"/>
    </font>
    <font>
      <b/>
      <sz val="26"/>
      <color theme="1"/>
      <name val="Calibri"/>
      <family val="2"/>
      <scheme val="minor"/>
    </font>
    <font>
      <b/>
      <sz val="26"/>
      <name val="Calibri"/>
      <family val="2"/>
    </font>
    <font>
      <b/>
      <u/>
      <sz val="26"/>
      <name val="Calibri"/>
      <family val="2"/>
    </font>
    <font>
      <b/>
      <sz val="26"/>
      <name val="Wingdings"/>
      <charset val="2"/>
    </font>
    <font>
      <sz val="10"/>
      <name val="Arial"/>
      <family val="2"/>
    </font>
    <font>
      <sz val="26"/>
      <color theme="1"/>
      <name val="Calibri"/>
      <family val="2"/>
      <scheme val="minor"/>
    </font>
    <font>
      <sz val="11"/>
      <color theme="1"/>
      <name val="Calibri"/>
      <family val="2"/>
      <scheme val="minor"/>
    </font>
    <font>
      <sz val="26"/>
      <name val="Calibri"/>
      <family val="2"/>
      <scheme val="minor"/>
    </font>
    <font>
      <sz val="26"/>
      <color theme="0"/>
      <name val="Calibri"/>
      <family val="2"/>
      <scheme val="minor"/>
    </font>
    <font>
      <b/>
      <sz val="26"/>
      <name val="Calibri"/>
      <family val="2"/>
      <scheme val="minor"/>
    </font>
    <font>
      <sz val="26"/>
      <color rgb="FF222222"/>
      <name val="Arial"/>
      <family val="2"/>
    </font>
    <font>
      <sz val="22"/>
      <name val="Calibri"/>
      <family val="2"/>
      <scheme val="minor"/>
    </font>
    <font>
      <b/>
      <sz val="24"/>
      <name val="Calibri"/>
      <family val="2"/>
    </font>
  </fonts>
  <fills count="8">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0" tint="-0.249977111117893"/>
        <bgColor indexed="64"/>
      </patternFill>
    </fill>
  </fills>
  <borders count="19">
    <border>
      <left/>
      <right/>
      <top/>
      <bottom/>
      <diagonal/>
    </border>
    <border>
      <left/>
      <right/>
      <top style="thin">
        <color indexed="64"/>
      </top>
      <bottom style="double">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bottom style="thin">
        <color indexed="64"/>
      </bottom>
      <diagonal/>
    </border>
  </borders>
  <cellStyleXfs count="3">
    <xf numFmtId="0" fontId="0" fillId="0" borderId="0"/>
    <xf numFmtId="168" fontId="5" fillId="0" borderId="0" applyFill="0" applyBorder="0" applyAlignment="0" applyProtection="0"/>
    <xf numFmtId="43" fontId="7" fillId="0" borderId="0" applyFont="0" applyFill="0" applyBorder="0" applyAlignment="0" applyProtection="0"/>
  </cellStyleXfs>
  <cellXfs count="197">
    <xf numFmtId="0" fontId="0" fillId="0" borderId="0" xfId="0"/>
    <xf numFmtId="0" fontId="1" fillId="0" borderId="0" xfId="0" applyFont="1" applyFill="1"/>
    <xf numFmtId="0" fontId="2" fillId="2" borderId="0" xfId="0" applyFont="1" applyFill="1" applyBorder="1" applyAlignment="1" applyProtection="1">
      <alignment vertical="center"/>
      <protection locked="0"/>
    </xf>
    <xf numFmtId="164" fontId="2" fillId="2" borderId="0" xfId="0" applyNumberFormat="1" applyFont="1" applyFill="1" applyBorder="1" applyAlignment="1" applyProtection="1">
      <alignment horizontal="right" vertical="center"/>
      <protection locked="0"/>
    </xf>
    <xf numFmtId="0" fontId="2" fillId="2" borderId="0" xfId="0" applyFont="1" applyFill="1" applyAlignment="1" applyProtection="1">
      <alignment vertical="center"/>
      <protection locked="0"/>
    </xf>
    <xf numFmtId="0" fontId="2" fillId="0" borderId="0" xfId="0" applyFont="1" applyFill="1" applyAlignment="1" applyProtection="1">
      <alignment horizontal="left" vertical="center"/>
      <protection locked="0"/>
    </xf>
    <xf numFmtId="3" fontId="2" fillId="0" borderId="0" xfId="1" applyNumberFormat="1" applyFont="1" applyFill="1" applyBorder="1" applyAlignment="1" applyProtection="1">
      <alignment horizontal="center" vertical="center"/>
      <protection locked="0"/>
    </xf>
    <xf numFmtId="0" fontId="2" fillId="0" borderId="0" xfId="0" applyFont="1" applyFill="1" applyAlignment="1" applyProtection="1">
      <alignment vertical="center"/>
      <protection locked="0"/>
    </xf>
    <xf numFmtId="3" fontId="2" fillId="3" borderId="1" xfId="0" applyNumberFormat="1" applyFont="1" applyFill="1" applyBorder="1" applyAlignment="1" applyProtection="1">
      <alignment vertical="center"/>
      <protection locked="0"/>
    </xf>
    <xf numFmtId="0" fontId="1" fillId="0" borderId="0" xfId="0" applyFont="1" applyFill="1" applyBorder="1"/>
    <xf numFmtId="3" fontId="1" fillId="0" borderId="0" xfId="0" applyNumberFormat="1" applyFont="1" applyFill="1"/>
    <xf numFmtId="3" fontId="2" fillId="0" borderId="0" xfId="1" applyNumberFormat="1" applyFont="1" applyFill="1" applyBorder="1" applyAlignment="1" applyProtection="1">
      <alignment horizontal="left" vertical="center"/>
      <protection locked="0"/>
    </xf>
    <xf numFmtId="0" fontId="6" fillId="0" borderId="0" xfId="0" applyFont="1" applyFill="1" applyBorder="1"/>
    <xf numFmtId="164" fontId="2" fillId="0" borderId="0" xfId="0" applyNumberFormat="1" applyFont="1" applyFill="1" applyAlignment="1" applyProtection="1">
      <alignment horizontal="right" vertical="center"/>
      <protection locked="0"/>
    </xf>
    <xf numFmtId="0" fontId="4" fillId="0" borderId="0" xfId="0" applyFont="1" applyFill="1" applyAlignment="1" applyProtection="1">
      <alignment horizontal="center" vertical="center"/>
      <protection locked="0"/>
    </xf>
    <xf numFmtId="167" fontId="2" fillId="0" borderId="0" xfId="0" applyNumberFormat="1" applyFont="1" applyFill="1" applyAlignment="1" applyProtection="1">
      <alignment horizontal="center" vertical="center"/>
      <protection locked="0"/>
    </xf>
    <xf numFmtId="0" fontId="1" fillId="0" borderId="0" xfId="0" applyFont="1" applyFill="1" applyAlignment="1">
      <alignment horizontal="center"/>
    </xf>
    <xf numFmtId="0" fontId="6" fillId="0" borderId="0" xfId="0" applyFont="1" applyFill="1"/>
    <xf numFmtId="0" fontId="8" fillId="4" borderId="7" xfId="0" applyFont="1" applyFill="1" applyBorder="1" applyAlignment="1">
      <alignment vertical="center"/>
    </xf>
    <xf numFmtId="0" fontId="8" fillId="4" borderId="8" xfId="0" applyFont="1" applyFill="1" applyBorder="1" applyAlignment="1">
      <alignment vertical="center"/>
    </xf>
    <xf numFmtId="0" fontId="8" fillId="4" borderId="8" xfId="0" applyFont="1" applyFill="1" applyBorder="1" applyAlignment="1">
      <alignment horizontal="center" vertical="center"/>
    </xf>
    <xf numFmtId="3" fontId="8" fillId="4" borderId="8" xfId="0" applyNumberFormat="1" applyFont="1" applyFill="1" applyBorder="1" applyAlignment="1">
      <alignment horizontal="center" vertical="center"/>
    </xf>
    <xf numFmtId="0" fontId="8" fillId="0" borderId="10" xfId="0" applyFont="1" applyFill="1" applyBorder="1" applyAlignment="1">
      <alignment horizontal="center" vertical="center"/>
    </xf>
    <xf numFmtId="16" fontId="8" fillId="0" borderId="10"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3" fontId="8" fillId="0" borderId="10" xfId="0" applyNumberFormat="1" applyFont="1" applyFill="1" applyBorder="1" applyAlignment="1">
      <alignment horizontal="center" vertical="center"/>
    </xf>
    <xf numFmtId="3" fontId="8" fillId="0" borderId="10" xfId="0" applyNumberFormat="1" applyFont="1" applyFill="1" applyBorder="1" applyAlignment="1">
      <alignment horizontal="center" vertical="center" wrapText="1"/>
    </xf>
    <xf numFmtId="0" fontId="8" fillId="0" borderId="0" xfId="0" applyFont="1" applyFill="1" applyBorder="1" applyAlignment="1">
      <alignment horizontal="left" vertical="center"/>
    </xf>
    <xf numFmtId="0" fontId="6" fillId="0" borderId="0" xfId="0" applyFont="1" applyFill="1" applyBorder="1" applyAlignment="1">
      <alignment horizontal="left" vertical="center"/>
    </xf>
    <xf numFmtId="0" fontId="8" fillId="0" borderId="0" xfId="0" applyFont="1" applyFill="1" applyAlignment="1">
      <alignment horizontal="center" vertical="center"/>
    </xf>
    <xf numFmtId="16" fontId="8" fillId="0" borderId="0" xfId="0" applyNumberFormat="1" applyFont="1" applyFill="1" applyAlignment="1">
      <alignment horizontal="center" vertical="center"/>
    </xf>
    <xf numFmtId="3" fontId="8" fillId="0" borderId="0" xfId="0" applyNumberFormat="1" applyFont="1" applyFill="1" applyAlignment="1">
      <alignment horizontal="right" vertical="center"/>
    </xf>
    <xf numFmtId="0" fontId="8" fillId="0" borderId="0" xfId="0" applyFont="1" applyFill="1"/>
    <xf numFmtId="0" fontId="9" fillId="0" borderId="0" xfId="0" applyFont="1" applyFill="1"/>
    <xf numFmtId="169" fontId="6" fillId="0" borderId="0" xfId="0" applyNumberFormat="1" applyFont="1" applyFill="1"/>
    <xf numFmtId="0" fontId="8" fillId="0" borderId="0" xfId="0" applyFont="1" applyFill="1" applyAlignment="1">
      <alignment horizontal="left" vertical="center"/>
    </xf>
    <xf numFmtId="0" fontId="8" fillId="0" borderId="0" xfId="0" quotePrefix="1" applyFont="1" applyFill="1" applyAlignment="1">
      <alignment horizontal="left" vertical="center"/>
    </xf>
    <xf numFmtId="3" fontId="8" fillId="0" borderId="0" xfId="2" applyNumberFormat="1" applyFont="1" applyFill="1" applyBorder="1" applyAlignment="1" applyProtection="1">
      <alignment horizontal="right" vertical="center"/>
    </xf>
    <xf numFmtId="0" fontId="8" fillId="0" borderId="0" xfId="0" applyFont="1" applyFill="1" applyAlignment="1">
      <alignment horizontal="right" vertical="center"/>
    </xf>
    <xf numFmtId="0" fontId="8" fillId="0" borderId="11" xfId="0" applyFont="1" applyFill="1" applyBorder="1" applyAlignment="1">
      <alignment horizontal="right" wrapText="1"/>
    </xf>
    <xf numFmtId="0" fontId="8" fillId="0" borderId="11" xfId="0" applyFont="1" applyFill="1" applyBorder="1" applyAlignment="1">
      <alignment horizontal="center" wrapText="1"/>
    </xf>
    <xf numFmtId="3" fontId="8" fillId="0" borderId="0" xfId="0" applyNumberFormat="1" applyFont="1" applyFill="1" applyBorder="1" applyAlignment="1">
      <alignment horizontal="right" vertical="center" wrapText="1"/>
    </xf>
    <xf numFmtId="167" fontId="8" fillId="0" borderId="16" xfId="0" applyNumberFormat="1" applyFont="1" applyFill="1" applyBorder="1" applyAlignment="1">
      <alignment horizontal="center"/>
    </xf>
    <xf numFmtId="3" fontId="6" fillId="0" borderId="0" xfId="0" applyNumberFormat="1" applyFont="1" applyFill="1"/>
    <xf numFmtId="0" fontId="9" fillId="0" borderId="0" xfId="0" applyFont="1" applyFill="1" applyBorder="1" applyAlignment="1">
      <alignment horizontal="left" vertical="center"/>
    </xf>
    <xf numFmtId="3" fontId="2" fillId="0" borderId="0" xfId="0" applyNumberFormat="1" applyFont="1" applyFill="1" applyAlignment="1" applyProtection="1">
      <alignment vertical="center"/>
      <protection locked="0"/>
    </xf>
    <xf numFmtId="3" fontId="1" fillId="0" borderId="0" xfId="0" applyNumberFormat="1" applyFont="1" applyFill="1" applyBorder="1"/>
    <xf numFmtId="0" fontId="8" fillId="0" borderId="0" xfId="0" applyFont="1" applyFill="1" applyAlignment="1">
      <alignment horizontal="center" vertical="center" wrapText="1"/>
    </xf>
    <xf numFmtId="16" fontId="8" fillId="0" borderId="0" xfId="0" applyNumberFormat="1" applyFont="1" applyFill="1" applyAlignment="1">
      <alignment horizontal="center" vertical="center" wrapText="1"/>
    </xf>
    <xf numFmtId="0" fontId="6" fillId="0" borderId="0" xfId="0" applyFont="1" applyFill="1" applyBorder="1" applyAlignment="1" applyProtection="1">
      <alignment horizontal="center" vertical="center" wrapText="1"/>
      <protection locked="0"/>
    </xf>
    <xf numFmtId="16" fontId="6" fillId="0" borderId="0" xfId="0" applyNumberFormat="1" applyFont="1" applyFill="1" applyBorder="1" applyAlignment="1">
      <alignment horizontal="center" vertical="center" wrapText="1"/>
    </xf>
    <xf numFmtId="0" fontId="6" fillId="4" borderId="0" xfId="0" applyFont="1" applyFill="1" applyBorder="1" applyAlignment="1" applyProtection="1">
      <alignment horizontal="center" vertical="center" wrapText="1"/>
      <protection locked="0"/>
    </xf>
    <xf numFmtId="16" fontId="6" fillId="4" borderId="0" xfId="0" applyNumberFormat="1" applyFont="1" applyFill="1" applyBorder="1" applyAlignment="1">
      <alignment horizontal="center" vertical="center" wrapText="1"/>
    </xf>
    <xf numFmtId="0" fontId="3" fillId="2" borderId="0" xfId="0" applyFont="1" applyFill="1" applyAlignment="1" applyProtection="1">
      <alignment horizontal="left" vertical="center"/>
      <protection locked="0"/>
    </xf>
    <xf numFmtId="0" fontId="11" fillId="0" borderId="0" xfId="0" applyFont="1" applyAlignment="1">
      <alignment vertical="center" wrapText="1"/>
    </xf>
    <xf numFmtId="169" fontId="8" fillId="0" borderId="0" xfId="0" applyNumberFormat="1" applyFont="1" applyFill="1"/>
    <xf numFmtId="0" fontId="10" fillId="0" borderId="0" xfId="0" applyFont="1" applyFill="1"/>
    <xf numFmtId="0" fontId="8" fillId="0" borderId="0" xfId="0" applyFont="1" applyFill="1" applyAlignment="1">
      <alignment horizontal="left" vertical="center" wrapText="1"/>
    </xf>
    <xf numFmtId="3" fontId="8" fillId="0" borderId="0" xfId="0" applyNumberFormat="1" applyFont="1" applyFill="1" applyAlignment="1">
      <alignment horizontal="right" vertical="center" wrapText="1"/>
    </xf>
    <xf numFmtId="3" fontId="6" fillId="0" borderId="0" xfId="0" applyNumberFormat="1" applyFont="1" applyFill="1" applyAlignment="1">
      <alignment vertical="center" wrapText="1"/>
    </xf>
    <xf numFmtId="0" fontId="6" fillId="0" borderId="0" xfId="0" applyFont="1" applyFill="1" applyAlignment="1">
      <alignment vertical="center" wrapText="1"/>
    </xf>
    <xf numFmtId="0" fontId="6" fillId="0" borderId="0" xfId="0" applyFont="1" applyFill="1" applyBorder="1" applyAlignment="1">
      <alignment horizontal="left" vertical="center" wrapText="1"/>
    </xf>
    <xf numFmtId="0" fontId="9" fillId="0" borderId="0" xfId="0" applyFont="1" applyFill="1" applyAlignment="1">
      <alignment vertical="center" wrapText="1"/>
    </xf>
    <xf numFmtId="0" fontId="6" fillId="0" borderId="0" xfId="0" applyFont="1" applyFill="1" applyBorder="1" applyAlignment="1">
      <alignment vertical="center" wrapText="1"/>
    </xf>
    <xf numFmtId="0" fontId="6" fillId="4" borderId="0" xfId="0" applyFont="1" applyFill="1" applyAlignment="1" applyProtection="1">
      <alignment vertical="center" wrapText="1"/>
      <protection locked="0"/>
    </xf>
    <xf numFmtId="0" fontId="6" fillId="0" borderId="0" xfId="0" applyFont="1" applyFill="1" applyAlignment="1" applyProtection="1">
      <alignment vertical="center" wrapText="1"/>
      <protection locked="0"/>
    </xf>
    <xf numFmtId="0" fontId="6" fillId="0" borderId="0" xfId="0" applyFont="1" applyFill="1" applyBorder="1" applyAlignment="1">
      <alignment horizontal="center" vertical="center" wrapText="1"/>
    </xf>
    <xf numFmtId="169" fontId="6" fillId="0" borderId="0" xfId="0" applyNumberFormat="1" applyFont="1" applyFill="1" applyBorder="1" applyAlignment="1">
      <alignment horizontal="center" vertical="center" wrapText="1"/>
    </xf>
    <xf numFmtId="3" fontId="8" fillId="0" borderId="0" xfId="0" applyNumberFormat="1" applyFont="1" applyFill="1" applyAlignment="1">
      <alignment horizontal="center" vertical="center" wrapText="1"/>
    </xf>
    <xf numFmtId="169" fontId="6" fillId="0" borderId="0" xfId="0" applyNumberFormat="1" applyFont="1" applyFill="1" applyBorder="1" applyAlignment="1">
      <alignment horizontal="right" vertical="center" wrapText="1"/>
    </xf>
    <xf numFmtId="0" fontId="6" fillId="4" borderId="0" xfId="0" applyFont="1" applyFill="1" applyBorder="1" applyAlignment="1">
      <alignment horizontal="center" vertical="center" wrapText="1"/>
    </xf>
    <xf numFmtId="0" fontId="6" fillId="0" borderId="0" xfId="0" applyFont="1" applyFill="1" applyAlignment="1">
      <alignment horizontal="left" vertical="center" wrapText="1"/>
    </xf>
    <xf numFmtId="0" fontId="9" fillId="0" borderId="0" xfId="0" applyFont="1" applyFill="1" applyAlignment="1">
      <alignment horizontal="right" vertical="center" wrapText="1"/>
    </xf>
    <xf numFmtId="0" fontId="6" fillId="0" borderId="0" xfId="0" applyFont="1" applyFill="1" applyAlignment="1">
      <alignment horizontal="right" vertical="center" wrapText="1"/>
    </xf>
    <xf numFmtId="3" fontId="8" fillId="0" borderId="0" xfId="0" applyNumberFormat="1" applyFont="1" applyFill="1" applyAlignment="1">
      <alignment vertical="center" wrapText="1"/>
    </xf>
    <xf numFmtId="0" fontId="8" fillId="0" borderId="0" xfId="0" applyFont="1" applyFill="1" applyAlignment="1">
      <alignment vertical="center" wrapText="1"/>
    </xf>
    <xf numFmtId="0" fontId="8"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3" fontId="8" fillId="0" borderId="0" xfId="0" applyNumberFormat="1" applyFont="1" applyFill="1" applyAlignment="1">
      <alignment horizontal="center" vertical="center"/>
    </xf>
    <xf numFmtId="3" fontId="6" fillId="0" borderId="0" xfId="0" applyNumberFormat="1" applyFont="1" applyFill="1" applyAlignment="1">
      <alignment horizontal="center" vertical="center"/>
    </xf>
    <xf numFmtId="0" fontId="8" fillId="0" borderId="0" xfId="0" applyFont="1" applyFill="1" applyBorder="1" applyAlignment="1">
      <alignment horizontal="left" vertical="center" wrapText="1"/>
    </xf>
    <xf numFmtId="169" fontId="6" fillId="4" borderId="0" xfId="0" applyNumberFormat="1" applyFont="1" applyFill="1" applyBorder="1" applyAlignment="1">
      <alignment horizontal="right" vertical="center" wrapText="1"/>
    </xf>
    <xf numFmtId="169" fontId="8" fillId="0" borderId="0" xfId="0" applyNumberFormat="1" applyFont="1" applyFill="1" applyBorder="1" applyAlignment="1">
      <alignment horizontal="right" vertical="center" wrapText="1"/>
    </xf>
    <xf numFmtId="0" fontId="2" fillId="0" borderId="0" xfId="0" applyFont="1" applyFill="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2" fontId="2" fillId="2" borderId="0" xfId="0" applyNumberFormat="1" applyFont="1" applyFill="1" applyBorder="1" applyAlignment="1" applyProtection="1">
      <alignment horizontal="center" vertical="center"/>
      <protection locked="0"/>
    </xf>
    <xf numFmtId="165" fontId="2" fillId="2" borderId="0" xfId="0" applyNumberFormat="1" applyFont="1" applyFill="1" applyBorder="1" applyAlignment="1" applyProtection="1">
      <alignment vertical="center"/>
      <protection locked="0"/>
    </xf>
    <xf numFmtId="165" fontId="2" fillId="2" borderId="0" xfId="0" applyNumberFormat="1" applyFont="1" applyFill="1" applyBorder="1" applyAlignment="1" applyProtection="1">
      <alignment horizontal="center" vertical="center"/>
      <protection locked="0"/>
    </xf>
    <xf numFmtId="166" fontId="2" fillId="2" borderId="0" xfId="0" applyNumberFormat="1" applyFont="1" applyFill="1" applyBorder="1" applyAlignment="1" applyProtection="1">
      <alignment horizontal="left" vertical="center"/>
      <protection locked="0"/>
    </xf>
    <xf numFmtId="0" fontId="2" fillId="2" borderId="0" xfId="0" applyFont="1" applyFill="1" applyBorder="1" applyAlignment="1" applyProtection="1">
      <alignment horizontal="center" vertical="center" wrapText="1"/>
      <protection locked="0"/>
    </xf>
    <xf numFmtId="3" fontId="2" fillId="2" borderId="0" xfId="0" applyNumberFormat="1" applyFont="1" applyFill="1" applyBorder="1" applyAlignment="1" applyProtection="1">
      <alignment horizontal="center" vertical="center"/>
      <protection locked="0"/>
    </xf>
    <xf numFmtId="0" fontId="2" fillId="2" borderId="0" xfId="0" applyFont="1" applyFill="1" applyBorder="1" applyAlignment="1" applyProtection="1">
      <alignment vertical="center" wrapText="1"/>
      <protection locked="0"/>
    </xf>
    <xf numFmtId="0" fontId="2" fillId="2" borderId="0" xfId="0" applyFont="1" applyFill="1" applyBorder="1" applyAlignment="1" applyProtection="1">
      <alignment horizontal="left" vertical="center" wrapText="1"/>
      <protection locked="0"/>
    </xf>
    <xf numFmtId="167" fontId="2" fillId="2" borderId="0" xfId="0" applyNumberFormat="1" applyFont="1" applyFill="1" applyAlignment="1" applyProtection="1">
      <alignment horizontal="center" vertical="center"/>
      <protection locked="0"/>
    </xf>
    <xf numFmtId="164" fontId="2" fillId="2" borderId="0" xfId="0" applyNumberFormat="1" applyFont="1" applyFill="1" applyAlignment="1" applyProtection="1">
      <alignment horizontal="center" vertical="center"/>
      <protection locked="0"/>
    </xf>
    <xf numFmtId="3" fontId="2" fillId="2" borderId="0" xfId="0" applyNumberFormat="1" applyFont="1" applyFill="1" applyBorder="1" applyAlignment="1" applyProtection="1">
      <alignment vertical="center"/>
      <protection locked="0"/>
    </xf>
    <xf numFmtId="0" fontId="4" fillId="0" borderId="0" xfId="0" applyFont="1" applyFill="1" applyBorder="1" applyAlignment="1">
      <alignment vertical="center" wrapText="1"/>
    </xf>
    <xf numFmtId="0" fontId="3" fillId="2" borderId="0" xfId="0" applyFont="1" applyFill="1" applyAlignment="1" applyProtection="1">
      <alignment horizontal="center" vertical="center"/>
      <protection locked="0"/>
    </xf>
    <xf numFmtId="2" fontId="2" fillId="2" borderId="0" xfId="0" applyNumberFormat="1" applyFont="1" applyFill="1" applyAlignment="1" applyProtection="1">
      <alignment horizontal="center" vertical="center"/>
      <protection locked="0"/>
    </xf>
    <xf numFmtId="0" fontId="2" fillId="2" borderId="0" xfId="0" applyFont="1" applyFill="1" applyAlignment="1" applyProtection="1">
      <alignment horizontal="center" vertical="center"/>
      <protection locked="0"/>
    </xf>
    <xf numFmtId="14" fontId="2" fillId="2" borderId="0" xfId="0" applyNumberFormat="1" applyFont="1" applyFill="1" applyAlignment="1" applyProtection="1">
      <alignment horizontal="center" vertical="center"/>
      <protection locked="0"/>
    </xf>
    <xf numFmtId="164" fontId="3" fillId="2" borderId="0" xfId="0" applyNumberFormat="1" applyFont="1" applyFill="1" applyBorder="1" applyAlignment="1" applyProtection="1">
      <alignment horizontal="right" vertical="center"/>
      <protection locked="0"/>
    </xf>
    <xf numFmtId="0" fontId="2" fillId="2" borderId="0" xfId="0" applyFont="1" applyFill="1" applyAlignment="1" applyProtection="1">
      <alignment horizontal="left" vertical="center"/>
      <protection locked="0"/>
    </xf>
    <xf numFmtId="3" fontId="2" fillId="2" borderId="0" xfId="0" applyNumberFormat="1" applyFont="1" applyFill="1" applyAlignment="1" applyProtection="1">
      <alignment vertical="center"/>
      <protection locked="0"/>
    </xf>
    <xf numFmtId="3" fontId="2" fillId="2" borderId="0" xfId="0" applyNumberFormat="1" applyFont="1" applyFill="1" applyAlignment="1" applyProtection="1">
      <alignment horizontal="center" vertical="center"/>
      <protection locked="0"/>
    </xf>
    <xf numFmtId="2" fontId="3" fillId="2" borderId="0" xfId="0" applyNumberFormat="1" applyFont="1" applyFill="1" applyAlignment="1" applyProtection="1">
      <alignment horizontal="center" vertical="center"/>
      <protection locked="0"/>
    </xf>
    <xf numFmtId="14" fontId="3" fillId="2" borderId="0" xfId="0" applyNumberFormat="1" applyFont="1" applyFill="1" applyAlignment="1" applyProtection="1">
      <alignment horizontal="center" vertical="center"/>
      <protection locked="0"/>
    </xf>
    <xf numFmtId="167" fontId="3" fillId="2" borderId="0" xfId="0" applyNumberFormat="1" applyFont="1" applyFill="1" applyAlignment="1" applyProtection="1">
      <alignment horizontal="center" vertical="center"/>
      <protection locked="0"/>
    </xf>
    <xf numFmtId="164" fontId="2" fillId="2" borderId="0" xfId="0" applyNumberFormat="1" applyFont="1" applyFill="1" applyAlignment="1" applyProtection="1">
      <alignment horizontal="right" vertical="center"/>
      <protection locked="0"/>
    </xf>
    <xf numFmtId="3" fontId="3" fillId="2" borderId="0" xfId="0" applyNumberFormat="1" applyFont="1" applyFill="1" applyAlignment="1" applyProtection="1">
      <alignment vertical="center"/>
      <protection locked="0"/>
    </xf>
    <xf numFmtId="3" fontId="3" fillId="2" borderId="0" xfId="0" applyNumberFormat="1" applyFont="1" applyFill="1" applyAlignment="1" applyProtection="1">
      <alignment horizontal="center" vertical="center"/>
      <protection locked="0"/>
    </xf>
    <xf numFmtId="3" fontId="3" fillId="2" borderId="0" xfId="0" applyNumberFormat="1" applyFont="1" applyFill="1" applyAlignment="1" applyProtection="1">
      <alignment horizontal="left" vertical="center"/>
      <protection locked="0"/>
    </xf>
    <xf numFmtId="0" fontId="2" fillId="0" borderId="0" xfId="0" applyFont="1" applyFill="1" applyBorder="1" applyAlignment="1" applyProtection="1">
      <alignment horizontal="center" vertical="center"/>
      <protection locked="0"/>
    </xf>
    <xf numFmtId="0" fontId="4" fillId="0" borderId="0" xfId="0" applyFont="1" applyFill="1" applyBorder="1" applyAlignment="1">
      <alignment horizontal="left" vertical="center" wrapText="1"/>
    </xf>
    <xf numFmtId="0" fontId="2" fillId="0" borderId="0" xfId="0" applyFont="1" applyFill="1" applyBorder="1" applyAlignment="1" applyProtection="1">
      <alignment vertical="center"/>
      <protection locked="0"/>
    </xf>
    <xf numFmtId="2" fontId="2" fillId="0" borderId="0" xfId="0" applyNumberFormat="1" applyFont="1" applyFill="1" applyBorder="1" applyAlignment="1" applyProtection="1">
      <alignment horizontal="center" vertical="center"/>
      <protection locked="0"/>
    </xf>
    <xf numFmtId="167" fontId="2" fillId="0" borderId="0" xfId="0" applyNumberFormat="1" applyFont="1" applyFill="1" applyAlignment="1" applyProtection="1">
      <alignment horizontal="center" vertical="center" wrapText="1"/>
      <protection locked="0"/>
    </xf>
    <xf numFmtId="164" fontId="2" fillId="0" borderId="0" xfId="0" applyNumberFormat="1" applyFont="1" applyFill="1" applyAlignment="1" applyProtection="1">
      <alignment horizontal="center" vertical="center"/>
      <protection locked="0"/>
    </xf>
    <xf numFmtId="0" fontId="2" fillId="0" borderId="0" xfId="0" applyNumberFormat="1" applyFont="1" applyFill="1" applyAlignment="1" applyProtection="1">
      <alignment horizontal="left" vertical="center"/>
      <protection locked="0"/>
    </xf>
    <xf numFmtId="3" fontId="2" fillId="0" borderId="0" xfId="0" applyNumberFormat="1" applyFont="1" applyFill="1" applyBorder="1" applyAlignment="1" applyProtection="1">
      <alignment vertical="center"/>
      <protection locked="0"/>
    </xf>
    <xf numFmtId="3" fontId="2" fillId="0" borderId="0" xfId="1" applyNumberFormat="1" applyFont="1" applyFill="1" applyBorder="1" applyAlignment="1" applyProtection="1">
      <alignment vertical="center"/>
      <protection locked="0"/>
    </xf>
    <xf numFmtId="0" fontId="4" fillId="0" borderId="0" xfId="0" applyFont="1" applyFill="1" applyBorder="1" applyAlignment="1">
      <alignment horizontal="center" vertical="center" wrapText="1"/>
    </xf>
    <xf numFmtId="0" fontId="1" fillId="0" borderId="0" xfId="0" applyFont="1" applyFill="1" applyAlignment="1">
      <alignment vertical="center"/>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horizontal="center" vertical="center" wrapText="1"/>
      <protection locked="0"/>
    </xf>
    <xf numFmtId="167" fontId="2" fillId="0" borderId="0" xfId="0" applyNumberFormat="1" applyFont="1" applyFill="1" applyBorder="1" applyAlignment="1" applyProtection="1">
      <alignment horizontal="center" vertical="center" wrapText="1"/>
      <protection locked="0"/>
    </xf>
    <xf numFmtId="164" fontId="2" fillId="0" borderId="0" xfId="0" applyNumberFormat="1" applyFont="1" applyFill="1" applyBorder="1" applyAlignment="1" applyProtection="1">
      <alignment horizontal="right" vertical="center"/>
      <protection locked="0"/>
    </xf>
    <xf numFmtId="0" fontId="2" fillId="2" borderId="0" xfId="0" applyFont="1" applyFill="1" applyBorder="1" applyAlignment="1" applyProtection="1">
      <alignment horizontal="center" vertical="center" textRotation="180"/>
      <protection locked="0"/>
    </xf>
    <xf numFmtId="0" fontId="3" fillId="2" borderId="0"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167" fontId="2" fillId="2" borderId="0" xfId="0" applyNumberFormat="1" applyFont="1" applyFill="1" applyBorder="1" applyAlignment="1" applyProtection="1">
      <alignment horizontal="center" vertical="center"/>
      <protection locked="0"/>
    </xf>
    <xf numFmtId="3" fontId="2" fillId="2" borderId="0" xfId="0" applyNumberFormat="1" applyFont="1" applyFill="1" applyBorder="1" applyAlignment="1" applyProtection="1">
      <alignment horizontal="left" vertical="center"/>
      <protection locked="0"/>
    </xf>
    <xf numFmtId="16" fontId="2" fillId="0" borderId="0" xfId="0" applyNumberFormat="1" applyFont="1" applyFill="1" applyBorder="1" applyAlignment="1" applyProtection="1">
      <alignment horizontal="left" vertical="center" wrapText="1"/>
      <protection locked="0"/>
    </xf>
    <xf numFmtId="0" fontId="3" fillId="2" borderId="0" xfId="0" applyFont="1" applyFill="1" applyBorder="1" applyAlignment="1" applyProtection="1">
      <alignment horizontal="center" vertical="center"/>
      <protection locked="0"/>
    </xf>
    <xf numFmtId="0" fontId="3" fillId="2" borderId="0" xfId="0" applyFont="1" applyFill="1" applyBorder="1" applyAlignment="1" applyProtection="1">
      <alignment vertical="center"/>
      <protection locked="0"/>
    </xf>
    <xf numFmtId="0" fontId="2" fillId="2" borderId="0" xfId="0" applyNumberFormat="1" applyFont="1" applyFill="1" applyBorder="1" applyAlignment="1" applyProtection="1">
      <alignment horizontal="left" vertical="center"/>
      <protection locked="0"/>
    </xf>
    <xf numFmtId="16" fontId="2" fillId="0" borderId="0" xfId="0" applyNumberFormat="1" applyFont="1" applyFill="1" applyAlignment="1" applyProtection="1">
      <alignment vertical="center"/>
      <protection locked="0"/>
    </xf>
    <xf numFmtId="0" fontId="2" fillId="0" borderId="0" xfId="0" applyFont="1" applyFill="1" applyBorder="1" applyAlignment="1">
      <alignment vertical="center"/>
    </xf>
    <xf numFmtId="0" fontId="2" fillId="2" borderId="0" xfId="0" applyNumberFormat="1" applyFont="1" applyFill="1" applyAlignment="1" applyProtection="1">
      <alignment horizontal="left" vertical="center"/>
      <protection locked="0"/>
    </xf>
    <xf numFmtId="16" fontId="1" fillId="0" borderId="0" xfId="0" applyNumberFormat="1" applyFont="1" applyFill="1" applyAlignment="1">
      <alignment horizontal="right"/>
    </xf>
    <xf numFmtId="0" fontId="3" fillId="2" borderId="0" xfId="0" applyFont="1" applyFill="1" applyAlignment="1" applyProtection="1">
      <alignment vertical="center"/>
      <protection locked="0"/>
    </xf>
    <xf numFmtId="0" fontId="2" fillId="2" borderId="0" xfId="0" applyFont="1" applyFill="1" applyAlignment="1" applyProtection="1">
      <alignment horizontal="center" vertical="center" wrapText="1"/>
      <protection locked="0"/>
    </xf>
    <xf numFmtId="167" fontId="2" fillId="2" borderId="0" xfId="0" applyNumberFormat="1" applyFont="1" applyFill="1" applyAlignment="1" applyProtection="1">
      <alignment horizontal="center" vertical="center" wrapText="1"/>
      <protection locked="0"/>
    </xf>
    <xf numFmtId="3" fontId="2" fillId="2" borderId="0" xfId="0" applyNumberFormat="1" applyFont="1" applyFill="1" applyAlignment="1" applyProtection="1">
      <alignment horizontal="left" vertical="center"/>
      <protection locked="0"/>
    </xf>
    <xf numFmtId="16" fontId="2" fillId="0" borderId="0" xfId="0" applyNumberFormat="1" applyFont="1" applyFill="1" applyAlignment="1" applyProtection="1">
      <alignment horizontal="left" vertical="center"/>
      <protection locked="0"/>
    </xf>
    <xf numFmtId="3" fontId="2" fillId="0" borderId="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textRotation="180"/>
      <protection locked="0"/>
    </xf>
    <xf numFmtId="0" fontId="3" fillId="5" borderId="0" xfId="0" applyFont="1" applyFill="1" applyAlignment="1" applyProtection="1">
      <alignment horizontal="left" vertical="center"/>
      <protection locked="0"/>
    </xf>
    <xf numFmtId="167" fontId="2" fillId="2" borderId="0" xfId="0" applyNumberFormat="1" applyFont="1" applyFill="1" applyBorder="1" applyAlignment="1" applyProtection="1">
      <alignment horizontal="center" vertical="center" wrapText="1"/>
      <protection locked="0"/>
    </xf>
    <xf numFmtId="2" fontId="2" fillId="0" borderId="0" xfId="0" applyNumberFormat="1" applyFont="1" applyFill="1" applyAlignment="1" applyProtection="1">
      <alignment horizontal="center" vertical="center"/>
      <protection locked="0"/>
    </xf>
    <xf numFmtId="16" fontId="2" fillId="0" borderId="0" xfId="0" applyNumberFormat="1" applyFont="1" applyFill="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3" fontId="2" fillId="0" borderId="0" xfId="0" applyNumberFormat="1" applyFont="1" applyFill="1" applyAlignment="1" applyProtection="1">
      <alignment horizontal="center" vertical="center"/>
      <protection locked="0"/>
    </xf>
    <xf numFmtId="14" fontId="2" fillId="0" borderId="0" xfId="0" applyNumberFormat="1" applyFont="1" applyFill="1" applyAlignment="1" applyProtection="1">
      <alignment vertical="center"/>
      <protection locked="0"/>
    </xf>
    <xf numFmtId="3" fontId="12" fillId="0" borderId="0" xfId="0" applyNumberFormat="1" applyFont="1" applyFill="1" applyAlignment="1">
      <alignment horizontal="center" vertical="center"/>
    </xf>
    <xf numFmtId="0" fontId="2" fillId="2" borderId="0" xfId="0" applyFont="1" applyFill="1" applyBorder="1" applyAlignment="1" applyProtection="1">
      <alignment horizontal="center" vertical="center"/>
      <protection locked="0"/>
    </xf>
    <xf numFmtId="3" fontId="6" fillId="0" borderId="0" xfId="0" applyNumberFormat="1" applyFont="1" applyFill="1" applyAlignment="1">
      <alignment horizontal="right" vertical="center"/>
    </xf>
    <xf numFmtId="0" fontId="9" fillId="0" borderId="0" xfId="0" applyFont="1" applyFill="1" applyAlignment="1">
      <alignment horizontal="left" vertical="center"/>
    </xf>
    <xf numFmtId="0" fontId="9" fillId="0" borderId="0" xfId="0" applyFont="1" applyFill="1" applyAlignment="1">
      <alignment horizontal="center" vertical="center"/>
    </xf>
    <xf numFmtId="16" fontId="9" fillId="0" borderId="0" xfId="0" applyNumberFormat="1" applyFont="1" applyFill="1" applyAlignment="1">
      <alignment horizontal="center" vertical="center"/>
    </xf>
    <xf numFmtId="0" fontId="9" fillId="0" borderId="0" xfId="0" applyFont="1" applyFill="1" applyBorder="1" applyAlignment="1">
      <alignment horizontal="center" vertical="center" wrapText="1"/>
    </xf>
    <xf numFmtId="3" fontId="9" fillId="0" borderId="0" xfId="0" applyNumberFormat="1" applyFont="1" applyFill="1" applyAlignment="1">
      <alignment horizontal="center" vertical="center"/>
    </xf>
    <xf numFmtId="3" fontId="9" fillId="0" borderId="0" xfId="0" applyNumberFormat="1" applyFont="1" applyFill="1" applyAlignment="1">
      <alignment horizontal="right" vertical="center"/>
    </xf>
    <xf numFmtId="0" fontId="6" fillId="6" borderId="0" xfId="0" applyFont="1" applyFill="1" applyAlignment="1" applyProtection="1">
      <alignment vertical="center" wrapText="1"/>
      <protection locked="0"/>
    </xf>
    <xf numFmtId="0" fontId="8" fillId="6" borderId="0" xfId="0" applyFont="1" applyFill="1" applyAlignment="1">
      <alignment horizontal="center" vertical="center"/>
    </xf>
    <xf numFmtId="16" fontId="8" fillId="6" borderId="0" xfId="0" applyNumberFormat="1" applyFont="1" applyFill="1" applyAlignment="1">
      <alignment horizontal="center" vertical="center"/>
    </xf>
    <xf numFmtId="0" fontId="6" fillId="6" borderId="0" xfId="0" applyFont="1" applyFill="1" applyBorder="1" applyAlignment="1">
      <alignment horizontal="center" vertical="center" wrapText="1"/>
    </xf>
    <xf numFmtId="3" fontId="6" fillId="6" borderId="0" xfId="0" applyNumberFormat="1" applyFont="1" applyFill="1" applyAlignment="1">
      <alignment horizontal="center" vertical="center"/>
    </xf>
    <xf numFmtId="3" fontId="6" fillId="6" borderId="0" xfId="0" applyNumberFormat="1" applyFont="1" applyFill="1" applyAlignment="1">
      <alignment horizontal="right" vertical="center"/>
    </xf>
    <xf numFmtId="0" fontId="8" fillId="0" borderId="0" xfId="0" applyFont="1" applyFill="1" applyAlignment="1">
      <alignment vertical="center"/>
    </xf>
    <xf numFmtId="0" fontId="9"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16" fontId="6" fillId="0" borderId="0" xfId="0" applyNumberFormat="1" applyFont="1" applyFill="1" applyAlignment="1">
      <alignment horizontal="center" vertical="center"/>
    </xf>
    <xf numFmtId="0" fontId="2" fillId="0" borderId="0" xfId="0" applyFont="1" applyFill="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textRotation="180"/>
      <protection locked="0"/>
    </xf>
    <xf numFmtId="3" fontId="2" fillId="2" borderId="0" xfId="0" applyNumberFormat="1" applyFont="1" applyFill="1" applyAlignment="1" applyProtection="1">
      <alignment horizontal="center" vertical="center" textRotation="90"/>
      <protection locked="0"/>
    </xf>
    <xf numFmtId="2" fontId="2" fillId="2" borderId="0" xfId="0" applyNumberFormat="1" applyFont="1" applyFill="1" applyAlignment="1" applyProtection="1">
      <alignment horizontal="center" vertical="center" wrapText="1"/>
      <protection locked="0"/>
    </xf>
    <xf numFmtId="0" fontId="8" fillId="0" borderId="0" xfId="0" applyFont="1" applyFill="1" applyBorder="1" applyAlignment="1">
      <alignment horizontal="left" vertical="center" wrapText="1"/>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170" fontId="8" fillId="0" borderId="15" xfId="0" applyNumberFormat="1" applyFont="1" applyFill="1" applyBorder="1" applyAlignment="1">
      <alignment horizontal="center" vertical="center" wrapText="1"/>
    </xf>
    <xf numFmtId="170" fontId="8" fillId="0" borderId="18" xfId="0" applyNumberFormat="1" applyFont="1" applyFill="1" applyBorder="1" applyAlignment="1">
      <alignment horizontal="center" vertical="center" wrapText="1"/>
    </xf>
    <xf numFmtId="0" fontId="8" fillId="0" borderId="17" xfId="0" applyFont="1" applyFill="1" applyBorder="1" applyAlignment="1">
      <alignment horizontal="center" vertical="center"/>
    </xf>
    <xf numFmtId="3" fontId="8" fillId="4" borderId="2" xfId="0" applyNumberFormat="1" applyFont="1" applyFill="1" applyBorder="1" applyAlignment="1">
      <alignment horizontal="center" vertical="center"/>
    </xf>
    <xf numFmtId="3" fontId="8" fillId="4" borderId="3" xfId="0" applyNumberFormat="1" applyFont="1" applyFill="1" applyBorder="1" applyAlignment="1">
      <alignment horizontal="center" vertical="center"/>
    </xf>
    <xf numFmtId="3" fontId="8" fillId="4" borderId="4" xfId="0" applyNumberFormat="1" applyFont="1" applyFill="1" applyBorder="1" applyAlignment="1">
      <alignment horizontal="center" vertical="center"/>
    </xf>
    <xf numFmtId="0" fontId="8" fillId="4" borderId="5"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6" xfId="0" applyFont="1" applyFill="1" applyBorder="1" applyAlignment="1">
      <alignment horizontal="center" vertical="center"/>
    </xf>
    <xf numFmtId="166" fontId="8" fillId="4" borderId="8" xfId="0" applyNumberFormat="1" applyFont="1" applyFill="1" applyBorder="1" applyAlignment="1">
      <alignment horizontal="right" vertical="center" wrapText="1"/>
    </xf>
    <xf numFmtId="166" fontId="8" fillId="4" borderId="9" xfId="0" applyNumberFormat="1" applyFont="1" applyFill="1" applyBorder="1" applyAlignment="1">
      <alignment horizontal="right" vertical="center" wrapText="1"/>
    </xf>
    <xf numFmtId="167" fontId="13" fillId="7" borderId="0" xfId="0" applyNumberFormat="1" applyFont="1" applyFill="1" applyAlignment="1" applyProtection="1">
      <alignment horizontal="center" vertical="center" wrapText="1"/>
      <protection locked="0"/>
    </xf>
  </cellXfs>
  <cellStyles count="3">
    <cellStyle name="Comma" xfId="2" builtinId="3"/>
    <cellStyle name="Comma_Sheet1"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2"/>
  <sheetViews>
    <sheetView tabSelected="1" topLeftCell="A40" zoomScale="48" zoomScaleNormal="48" workbookViewId="0">
      <selection activeCell="I56" sqref="I56"/>
    </sheetView>
  </sheetViews>
  <sheetFormatPr defaultColWidth="9.109375" defaultRowHeight="33.6" x14ac:dyDescent="0.65"/>
  <cols>
    <col min="1" max="1" width="7.5546875" style="83" customWidth="1"/>
    <col min="2" max="2" width="5.44140625" style="14" customWidth="1"/>
    <col min="3" max="3" width="51.5546875" style="7" customWidth="1"/>
    <col min="4" max="4" width="14.109375" style="150" customWidth="1"/>
    <col min="5" max="5" width="17" style="150" hidden="1" customWidth="1"/>
    <col min="6" max="6" width="22" style="83" customWidth="1"/>
    <col min="7" max="7" width="16.5546875" style="83" customWidth="1"/>
    <col min="8" max="8" width="14.6640625" style="15" customWidth="1"/>
    <col min="9" max="9" width="19" style="13" customWidth="1"/>
    <col min="10" max="10" width="25.6640625" style="5" customWidth="1"/>
    <col min="11" max="11" width="22.6640625" style="45" customWidth="1"/>
    <col min="12" max="12" width="4" style="83" customWidth="1"/>
    <col min="13" max="13" width="16" style="5" customWidth="1"/>
    <col min="14" max="14" width="19.5546875" style="83" customWidth="1"/>
    <col min="15" max="15" width="20" style="83" customWidth="1"/>
    <col min="16" max="16" width="88.44140625" style="5" customWidth="1"/>
    <col min="17" max="17" width="53.6640625" style="1" customWidth="1"/>
    <col min="18" max="18" width="22.5546875" style="1" bestFit="1" customWidth="1"/>
    <col min="19" max="16384" width="9.109375" style="1"/>
  </cols>
  <sheetData>
    <row r="1" spans="1:23" ht="19.2" customHeight="1" x14ac:dyDescent="0.65">
      <c r="A1" s="176" t="s">
        <v>103</v>
      </c>
      <c r="B1" s="176"/>
      <c r="C1" s="176"/>
      <c r="D1" s="176"/>
      <c r="E1" s="176"/>
      <c r="F1" s="176"/>
      <c r="G1" s="176"/>
      <c r="H1" s="176"/>
      <c r="I1" s="176"/>
      <c r="J1" s="176"/>
      <c r="K1" s="176"/>
      <c r="L1" s="176"/>
      <c r="M1" s="176"/>
      <c r="N1" s="176"/>
      <c r="O1" s="176"/>
      <c r="P1" s="176"/>
    </row>
    <row r="2" spans="1:23" ht="20.100000000000001" customHeight="1" x14ac:dyDescent="0.65">
      <c r="A2" s="177" t="s">
        <v>0</v>
      </c>
      <c r="B2" s="177"/>
      <c r="C2" s="177"/>
      <c r="D2" s="177"/>
      <c r="E2" s="177"/>
      <c r="F2" s="177"/>
      <c r="G2" s="177"/>
      <c r="H2" s="177"/>
      <c r="I2" s="177"/>
      <c r="J2" s="177"/>
      <c r="K2" s="177"/>
      <c r="L2" s="177"/>
      <c r="M2" s="177"/>
      <c r="N2" s="177"/>
      <c r="O2" s="177"/>
      <c r="P2" s="177"/>
    </row>
    <row r="3" spans="1:23" ht="19.5" customHeight="1" x14ac:dyDescent="0.65">
      <c r="A3" s="176" t="s">
        <v>1</v>
      </c>
      <c r="B3" s="176"/>
      <c r="C3" s="176"/>
      <c r="D3" s="176"/>
      <c r="E3" s="176"/>
      <c r="F3" s="176"/>
      <c r="G3" s="176"/>
      <c r="H3" s="176"/>
      <c r="I3" s="176"/>
      <c r="J3" s="176"/>
      <c r="K3" s="176"/>
      <c r="L3" s="176"/>
      <c r="M3" s="176"/>
      <c r="N3" s="176"/>
      <c r="O3" s="176"/>
      <c r="P3" s="176"/>
    </row>
    <row r="4" spans="1:23" ht="19.5" customHeight="1" x14ac:dyDescent="0.65">
      <c r="A4" s="84" t="s">
        <v>2</v>
      </c>
      <c r="B4" s="85"/>
      <c r="C4" s="2"/>
      <c r="D4" s="86"/>
      <c r="E4" s="86"/>
      <c r="F4" s="84"/>
      <c r="G4" s="84"/>
      <c r="H4" s="2"/>
      <c r="I4" s="3"/>
      <c r="J4" s="2"/>
      <c r="K4" s="87"/>
      <c r="L4" s="88"/>
      <c r="M4" s="87"/>
      <c r="N4" s="87" t="s">
        <v>3</v>
      </c>
      <c r="O4" s="87"/>
      <c r="P4" s="89">
        <f ca="1">TODAY()</f>
        <v>44993</v>
      </c>
    </row>
    <row r="5" spans="1:23" ht="18" customHeight="1" x14ac:dyDescent="0.65">
      <c r="A5" s="84" t="s">
        <v>4</v>
      </c>
      <c r="B5" s="178" t="s">
        <v>5</v>
      </c>
      <c r="C5" s="176" t="s">
        <v>6</v>
      </c>
      <c r="D5" s="86"/>
      <c r="E5" s="86"/>
      <c r="F5" s="84"/>
      <c r="G5" s="90" t="s">
        <v>7</v>
      </c>
      <c r="H5" s="177" t="s">
        <v>8</v>
      </c>
      <c r="I5" s="177"/>
      <c r="J5" s="84" t="s">
        <v>9</v>
      </c>
      <c r="K5" s="91" t="s">
        <v>10</v>
      </c>
      <c r="L5" s="179" t="s">
        <v>11</v>
      </c>
      <c r="M5" s="92"/>
      <c r="N5" s="2" t="s">
        <v>12</v>
      </c>
      <c r="O5" s="92"/>
      <c r="P5" s="93"/>
    </row>
    <row r="6" spans="1:23" ht="21" customHeight="1" x14ac:dyDescent="0.65">
      <c r="A6" s="84" t="s">
        <v>13</v>
      </c>
      <c r="B6" s="178"/>
      <c r="C6" s="176"/>
      <c r="D6" s="86"/>
      <c r="E6" s="180" t="s">
        <v>137</v>
      </c>
      <c r="F6" s="84" t="s">
        <v>14</v>
      </c>
      <c r="G6" s="84" t="s">
        <v>15</v>
      </c>
      <c r="H6" s="94" t="s">
        <v>16</v>
      </c>
      <c r="I6" s="95" t="s">
        <v>17</v>
      </c>
      <c r="J6" s="2"/>
      <c r="K6" s="96"/>
      <c r="L6" s="179"/>
      <c r="M6" s="92"/>
      <c r="N6" s="92"/>
      <c r="O6" s="92"/>
      <c r="P6" s="93" t="s">
        <v>18</v>
      </c>
      <c r="W6" s="97" t="s">
        <v>109</v>
      </c>
    </row>
    <row r="7" spans="1:23" ht="19.5" customHeight="1" x14ac:dyDescent="0.65">
      <c r="A7" s="98" t="s">
        <v>19</v>
      </c>
      <c r="B7" s="178" t="s">
        <v>20</v>
      </c>
      <c r="C7" s="4" t="s">
        <v>21</v>
      </c>
      <c r="D7" s="99"/>
      <c r="E7" s="180"/>
      <c r="F7" s="100"/>
      <c r="G7" s="101"/>
      <c r="H7" s="94"/>
      <c r="I7" s="102" t="s">
        <v>22</v>
      </c>
      <c r="J7" s="103"/>
      <c r="K7" s="104"/>
      <c r="L7" s="179"/>
      <c r="M7" s="105" t="s">
        <v>23</v>
      </c>
      <c r="N7" s="105" t="s">
        <v>24</v>
      </c>
      <c r="O7" s="105" t="s">
        <v>25</v>
      </c>
      <c r="P7" s="103" t="s">
        <v>26</v>
      </c>
    </row>
    <row r="8" spans="1:23" ht="30" customHeight="1" x14ac:dyDescent="0.65">
      <c r="A8" s="98"/>
      <c r="B8" s="178"/>
      <c r="C8" s="53" t="s">
        <v>27</v>
      </c>
      <c r="D8" s="106" t="s">
        <v>28</v>
      </c>
      <c r="E8" s="180"/>
      <c r="F8" s="100"/>
      <c r="G8" s="107"/>
      <c r="H8" s="108"/>
      <c r="I8" s="109"/>
      <c r="J8" s="103"/>
      <c r="K8" s="110"/>
      <c r="L8" s="111"/>
      <c r="M8" s="112"/>
      <c r="N8" s="111"/>
      <c r="O8" s="111"/>
      <c r="P8" s="53"/>
    </row>
    <row r="9" spans="1:23" ht="36" customHeight="1" x14ac:dyDescent="0.65">
      <c r="A9" s="113">
        <v>1</v>
      </c>
      <c r="B9" s="114"/>
      <c r="C9" s="115" t="s">
        <v>172</v>
      </c>
      <c r="D9" s="116"/>
      <c r="E9" s="116"/>
      <c r="F9" s="7" t="s">
        <v>131</v>
      </c>
      <c r="G9" s="113" t="s">
        <v>37</v>
      </c>
      <c r="H9" s="117">
        <v>19.14</v>
      </c>
      <c r="I9" s="118">
        <v>44990</v>
      </c>
      <c r="J9" s="119" t="s">
        <v>106</v>
      </c>
      <c r="K9" s="120">
        <v>56000</v>
      </c>
      <c r="L9" s="113" t="s">
        <v>29</v>
      </c>
      <c r="M9" s="6" t="s">
        <v>30</v>
      </c>
      <c r="N9" s="6">
        <v>56000</v>
      </c>
      <c r="O9" s="6" t="s">
        <v>30</v>
      </c>
      <c r="P9" s="121" t="s">
        <v>151</v>
      </c>
      <c r="Q9" s="45"/>
    </row>
    <row r="10" spans="1:23" ht="36" customHeight="1" x14ac:dyDescent="0.65">
      <c r="A10" s="113">
        <v>2</v>
      </c>
      <c r="B10" s="114"/>
      <c r="C10" s="115" t="s">
        <v>217</v>
      </c>
      <c r="D10" s="116"/>
      <c r="E10" s="116"/>
      <c r="F10" s="7" t="s">
        <v>46</v>
      </c>
      <c r="G10" s="113"/>
      <c r="H10" s="117"/>
      <c r="I10" s="118">
        <v>44994</v>
      </c>
      <c r="J10" s="119" t="s">
        <v>106</v>
      </c>
      <c r="K10" s="120">
        <v>150000</v>
      </c>
      <c r="L10" s="113" t="s">
        <v>29</v>
      </c>
      <c r="M10" s="6" t="s">
        <v>30</v>
      </c>
      <c r="N10" s="6">
        <v>150000</v>
      </c>
      <c r="O10" s="6" t="s">
        <v>30</v>
      </c>
      <c r="P10" s="121" t="s">
        <v>218</v>
      </c>
      <c r="Q10" s="45"/>
    </row>
    <row r="11" spans="1:23" ht="36" customHeight="1" x14ac:dyDescent="0.65">
      <c r="A11" s="113">
        <v>3</v>
      </c>
      <c r="B11" s="114"/>
      <c r="C11" s="115" t="s">
        <v>263</v>
      </c>
      <c r="D11" s="116"/>
      <c r="E11" s="116"/>
      <c r="F11" s="7" t="s">
        <v>46</v>
      </c>
      <c r="G11" s="113"/>
      <c r="H11" s="117"/>
      <c r="I11" s="118">
        <v>44996</v>
      </c>
      <c r="J11" s="119" t="s">
        <v>106</v>
      </c>
      <c r="K11" s="120">
        <v>56000</v>
      </c>
      <c r="L11" s="113" t="s">
        <v>29</v>
      </c>
      <c r="M11" s="6">
        <v>56000</v>
      </c>
      <c r="N11" s="6" t="s">
        <v>30</v>
      </c>
      <c r="O11" s="6" t="s">
        <v>30</v>
      </c>
      <c r="P11" s="121" t="s">
        <v>151</v>
      </c>
      <c r="Q11" s="45"/>
    </row>
    <row r="12" spans="1:23" ht="36" customHeight="1" x14ac:dyDescent="0.65">
      <c r="A12" s="113">
        <v>4</v>
      </c>
      <c r="B12" s="114" t="s">
        <v>109</v>
      </c>
      <c r="C12" s="115" t="s">
        <v>274</v>
      </c>
      <c r="D12" s="116"/>
      <c r="E12" s="116"/>
      <c r="F12" s="7" t="s">
        <v>108</v>
      </c>
      <c r="G12" s="113"/>
      <c r="H12" s="117"/>
      <c r="I12" s="118">
        <v>44999</v>
      </c>
      <c r="J12" s="119" t="s">
        <v>122</v>
      </c>
      <c r="K12" s="120">
        <v>107000</v>
      </c>
      <c r="L12" s="113"/>
      <c r="M12" s="6" t="s">
        <v>30</v>
      </c>
      <c r="N12" s="6" t="s">
        <v>30</v>
      </c>
      <c r="O12" s="6">
        <v>107000</v>
      </c>
      <c r="P12" s="121" t="s">
        <v>279</v>
      </c>
      <c r="Q12" s="45"/>
    </row>
    <row r="13" spans="1:23" ht="36" customHeight="1" x14ac:dyDescent="0.65">
      <c r="A13" s="113">
        <v>5</v>
      </c>
      <c r="B13" s="114" t="s">
        <v>109</v>
      </c>
      <c r="C13" s="115" t="s">
        <v>277</v>
      </c>
      <c r="D13" s="116"/>
      <c r="E13" s="116"/>
      <c r="F13" s="7" t="s">
        <v>44</v>
      </c>
      <c r="G13" s="113"/>
      <c r="H13" s="117">
        <v>10</v>
      </c>
      <c r="I13" s="118">
        <v>45004</v>
      </c>
      <c r="J13" s="119" t="s">
        <v>122</v>
      </c>
      <c r="K13" s="120">
        <v>80000</v>
      </c>
      <c r="L13" s="113"/>
      <c r="M13" s="6" t="s">
        <v>30</v>
      </c>
      <c r="N13" s="6" t="s">
        <v>30</v>
      </c>
      <c r="O13" s="6">
        <v>80000</v>
      </c>
      <c r="P13" s="121" t="s">
        <v>279</v>
      </c>
      <c r="Q13" s="45"/>
    </row>
    <row r="14" spans="1:23" ht="36" customHeight="1" x14ac:dyDescent="0.65">
      <c r="A14" s="113">
        <v>6</v>
      </c>
      <c r="B14" s="114" t="s">
        <v>109</v>
      </c>
      <c r="C14" s="115" t="s">
        <v>276</v>
      </c>
      <c r="D14" s="116"/>
      <c r="E14" s="116"/>
      <c r="F14" s="7" t="s">
        <v>44</v>
      </c>
      <c r="G14" s="113"/>
      <c r="H14" s="117">
        <v>10</v>
      </c>
      <c r="I14" s="118">
        <v>45004</v>
      </c>
      <c r="J14" s="119" t="s">
        <v>122</v>
      </c>
      <c r="K14" s="120">
        <v>80000</v>
      </c>
      <c r="L14" s="113"/>
      <c r="M14" s="6" t="s">
        <v>30</v>
      </c>
      <c r="N14" s="6" t="s">
        <v>30</v>
      </c>
      <c r="O14" s="6">
        <v>80000</v>
      </c>
      <c r="P14" s="121" t="s">
        <v>279</v>
      </c>
      <c r="Q14" s="45"/>
    </row>
    <row r="15" spans="1:23" ht="36" customHeight="1" x14ac:dyDescent="0.65">
      <c r="A15" s="113">
        <v>7</v>
      </c>
      <c r="B15" s="114" t="s">
        <v>109</v>
      </c>
      <c r="C15" s="115" t="s">
        <v>275</v>
      </c>
      <c r="D15" s="116"/>
      <c r="E15" s="116"/>
      <c r="F15" s="7" t="s">
        <v>108</v>
      </c>
      <c r="G15" s="113"/>
      <c r="H15" s="117"/>
      <c r="I15" s="118">
        <v>45007</v>
      </c>
      <c r="J15" s="119" t="s">
        <v>122</v>
      </c>
      <c r="K15" s="120">
        <v>107000</v>
      </c>
      <c r="L15" s="113"/>
      <c r="M15" s="6" t="s">
        <v>30</v>
      </c>
      <c r="N15" s="6" t="s">
        <v>30</v>
      </c>
      <c r="O15" s="6">
        <v>107000</v>
      </c>
      <c r="P15" s="121" t="s">
        <v>279</v>
      </c>
      <c r="Q15" s="45"/>
    </row>
    <row r="16" spans="1:23" s="9" customFormat="1" ht="36" customHeight="1" thickBot="1" x14ac:dyDescent="0.7">
      <c r="A16" s="113"/>
      <c r="B16" s="122"/>
      <c r="C16" s="123"/>
      <c r="D16" s="116"/>
      <c r="E16" s="116"/>
      <c r="F16" s="124"/>
      <c r="G16" s="125" t="s">
        <v>31</v>
      </c>
      <c r="H16" s="126"/>
      <c r="I16" s="127"/>
      <c r="J16" s="115"/>
      <c r="K16" s="8">
        <f>SUM(K9:K15)</f>
        <v>636000</v>
      </c>
      <c r="L16" s="113"/>
      <c r="M16" s="6"/>
      <c r="N16" s="6"/>
      <c r="O16" s="6"/>
      <c r="P16" s="124"/>
      <c r="Q16" s="46"/>
    </row>
    <row r="17" spans="1:18" ht="36" customHeight="1" thickTop="1" x14ac:dyDescent="0.65">
      <c r="A17" s="98"/>
      <c r="B17" s="128"/>
      <c r="C17" s="129" t="s">
        <v>32</v>
      </c>
      <c r="D17" s="86"/>
      <c r="E17" s="86"/>
      <c r="F17" s="130"/>
      <c r="G17" s="84"/>
      <c r="H17" s="131"/>
      <c r="I17" s="3"/>
      <c r="J17" s="130"/>
      <c r="K17" s="96"/>
      <c r="L17" s="91"/>
      <c r="M17" s="132"/>
      <c r="N17" s="91"/>
      <c r="O17" s="91"/>
      <c r="P17" s="130"/>
      <c r="Q17" s="10"/>
      <c r="R17" s="10"/>
    </row>
    <row r="18" spans="1:18" ht="36" customHeight="1" x14ac:dyDescent="0.65">
      <c r="A18" s="113"/>
      <c r="B18" s="97"/>
      <c r="C18" s="115" t="s">
        <v>33</v>
      </c>
      <c r="D18" s="116"/>
      <c r="E18" s="116"/>
      <c r="F18" s="137"/>
      <c r="G18" s="117"/>
      <c r="H18" s="117"/>
      <c r="I18" s="118"/>
      <c r="J18" s="119"/>
      <c r="K18" s="120"/>
      <c r="L18" s="113"/>
      <c r="M18" s="121"/>
      <c r="N18" s="11"/>
      <c r="O18" s="11"/>
      <c r="P18" s="138"/>
      <c r="Q18" s="45"/>
    </row>
    <row r="19" spans="1:18" s="9" customFormat="1" ht="36" customHeight="1" thickBot="1" x14ac:dyDescent="0.7">
      <c r="A19" s="113"/>
      <c r="B19" s="122"/>
      <c r="C19" s="115"/>
      <c r="D19" s="116"/>
      <c r="E19" s="116"/>
      <c r="F19" s="133"/>
      <c r="G19" s="125"/>
      <c r="H19" s="126"/>
      <c r="I19" s="127"/>
      <c r="J19" s="7"/>
      <c r="K19" s="8">
        <f>K18</f>
        <v>0</v>
      </c>
      <c r="L19" s="113"/>
      <c r="M19" s="11"/>
      <c r="N19" s="113"/>
      <c r="O19" s="113"/>
      <c r="P19" s="124" t="s">
        <v>18</v>
      </c>
    </row>
    <row r="20" spans="1:18" s="9" customFormat="1" ht="36" customHeight="1" thickTop="1" x14ac:dyDescent="0.65">
      <c r="A20" s="134" t="s">
        <v>34</v>
      </c>
      <c r="B20" s="128"/>
      <c r="C20" s="135" t="s">
        <v>35</v>
      </c>
      <c r="D20" s="86"/>
      <c r="E20" s="86"/>
      <c r="F20" s="130"/>
      <c r="G20" s="84"/>
      <c r="H20" s="131"/>
      <c r="I20" s="3"/>
      <c r="J20" s="136"/>
      <c r="K20" s="132"/>
      <c r="L20" s="91"/>
      <c r="M20" s="132"/>
      <c r="N20" s="2"/>
      <c r="O20" s="96"/>
      <c r="P20" s="130"/>
      <c r="Q20" s="45"/>
    </row>
    <row r="21" spans="1:18" ht="36" customHeight="1" x14ac:dyDescent="0.65">
      <c r="A21" s="113"/>
      <c r="B21" s="97"/>
      <c r="C21" s="115" t="s">
        <v>33</v>
      </c>
      <c r="D21" s="116"/>
      <c r="E21" s="116"/>
      <c r="F21" s="137"/>
      <c r="G21" s="117"/>
      <c r="H21" s="117"/>
      <c r="I21" s="118"/>
      <c r="J21" s="119"/>
      <c r="K21" s="120"/>
      <c r="L21" s="113"/>
      <c r="M21" s="121"/>
      <c r="N21" s="11"/>
      <c r="O21" s="11"/>
      <c r="P21" s="138"/>
      <c r="Q21" s="45"/>
    </row>
    <row r="22" spans="1:18" s="9" customFormat="1" ht="36" customHeight="1" thickBot="1" x14ac:dyDescent="0.7">
      <c r="A22" s="113"/>
      <c r="B22" s="122"/>
      <c r="C22" s="115"/>
      <c r="D22" s="116"/>
      <c r="E22" s="116"/>
      <c r="F22" s="133"/>
      <c r="G22" s="125"/>
      <c r="H22" s="126"/>
      <c r="I22" s="127"/>
      <c r="J22" s="7"/>
      <c r="K22" s="8">
        <f>SUM(K21:K21)</f>
        <v>0</v>
      </c>
      <c r="L22" s="113"/>
      <c r="M22" s="11"/>
      <c r="N22" s="113"/>
      <c r="O22" s="113"/>
      <c r="P22" s="124"/>
    </row>
    <row r="23" spans="1:18" ht="36" customHeight="1" thickTop="1" x14ac:dyDescent="0.65">
      <c r="A23" s="98" t="s">
        <v>38</v>
      </c>
      <c r="B23" s="128"/>
      <c r="C23" s="53" t="s">
        <v>39</v>
      </c>
      <c r="D23" s="99"/>
      <c r="E23" s="99"/>
      <c r="F23" s="103"/>
      <c r="G23" s="100"/>
      <c r="H23" s="94"/>
      <c r="I23" s="109"/>
      <c r="J23" s="139"/>
      <c r="K23" s="96"/>
      <c r="L23" s="105"/>
      <c r="M23" s="132"/>
      <c r="N23" s="4"/>
      <c r="O23" s="104"/>
      <c r="P23" s="103"/>
      <c r="Q23" s="10"/>
    </row>
    <row r="24" spans="1:18" ht="36" customHeight="1" x14ac:dyDescent="0.65">
      <c r="A24" s="113">
        <v>1</v>
      </c>
      <c r="B24" s="97"/>
      <c r="C24" s="115" t="s">
        <v>158</v>
      </c>
      <c r="D24" s="116"/>
      <c r="E24" s="116"/>
      <c r="F24" s="7" t="s">
        <v>46</v>
      </c>
      <c r="G24" s="113" t="s">
        <v>37</v>
      </c>
      <c r="H24" s="117">
        <v>22.52</v>
      </c>
      <c r="I24" s="118">
        <v>44993</v>
      </c>
      <c r="J24" s="119" t="s">
        <v>124</v>
      </c>
      <c r="K24" s="120">
        <v>30600</v>
      </c>
      <c r="L24" s="113" t="s">
        <v>29</v>
      </c>
      <c r="M24" s="11" t="s">
        <v>141</v>
      </c>
      <c r="N24" s="6"/>
      <c r="O24" s="120"/>
      <c r="P24" s="121"/>
      <c r="Q24" s="7"/>
    </row>
    <row r="25" spans="1:18" ht="36" customHeight="1" x14ac:dyDescent="0.65">
      <c r="A25" s="113">
        <v>2</v>
      </c>
      <c r="B25" s="97"/>
      <c r="C25" s="115" t="s">
        <v>260</v>
      </c>
      <c r="D25" s="116"/>
      <c r="E25" s="116"/>
      <c r="F25" s="7" t="s">
        <v>36</v>
      </c>
      <c r="G25" s="113"/>
      <c r="H25" s="117">
        <v>23</v>
      </c>
      <c r="I25" s="118">
        <v>44993</v>
      </c>
      <c r="J25" s="119" t="s">
        <v>261</v>
      </c>
      <c r="K25" s="120">
        <v>23000</v>
      </c>
      <c r="L25" s="113" t="s">
        <v>29</v>
      </c>
      <c r="M25" s="11" t="s">
        <v>262</v>
      </c>
      <c r="N25" s="6"/>
      <c r="O25" s="120"/>
      <c r="P25" s="121"/>
      <c r="Q25" s="7"/>
    </row>
    <row r="26" spans="1:18" ht="36" customHeight="1" x14ac:dyDescent="0.65">
      <c r="A26" s="113">
        <v>3</v>
      </c>
      <c r="B26" s="97"/>
      <c r="C26" s="115" t="s">
        <v>204</v>
      </c>
      <c r="D26" s="116"/>
      <c r="E26" s="116"/>
      <c r="F26" s="7" t="s">
        <v>36</v>
      </c>
      <c r="G26" s="113"/>
      <c r="H26" s="117"/>
      <c r="I26" s="118">
        <v>44998</v>
      </c>
      <c r="J26" s="119" t="s">
        <v>205</v>
      </c>
      <c r="K26" s="120">
        <v>3000</v>
      </c>
      <c r="L26" s="113" t="s">
        <v>29</v>
      </c>
      <c r="M26" s="11" t="s">
        <v>206</v>
      </c>
      <c r="N26" s="6"/>
      <c r="O26" s="120"/>
      <c r="P26" s="121"/>
      <c r="Q26" s="7"/>
    </row>
    <row r="27" spans="1:18" ht="36" customHeight="1" x14ac:dyDescent="0.65">
      <c r="A27" s="113">
        <v>4</v>
      </c>
      <c r="B27" s="97"/>
      <c r="C27" s="115" t="s">
        <v>233</v>
      </c>
      <c r="D27" s="116"/>
      <c r="E27" s="116"/>
      <c r="F27" s="7" t="s">
        <v>46</v>
      </c>
      <c r="G27" s="113"/>
      <c r="H27" s="117"/>
      <c r="I27" s="118">
        <v>44998</v>
      </c>
      <c r="J27" s="119" t="s">
        <v>123</v>
      </c>
      <c r="K27" s="120">
        <v>31500</v>
      </c>
      <c r="L27" s="113" t="s">
        <v>29</v>
      </c>
      <c r="M27" s="11" t="s">
        <v>234</v>
      </c>
      <c r="N27" s="6"/>
      <c r="O27" s="120"/>
      <c r="P27" s="121"/>
      <c r="Q27" s="7"/>
    </row>
    <row r="28" spans="1:18" ht="36" customHeight="1" x14ac:dyDescent="0.65">
      <c r="A28" s="113">
        <v>5</v>
      </c>
      <c r="B28" s="97"/>
      <c r="C28" s="115" t="s">
        <v>248</v>
      </c>
      <c r="D28" s="116"/>
      <c r="E28" s="116"/>
      <c r="F28" s="7" t="s">
        <v>44</v>
      </c>
      <c r="G28" s="113"/>
      <c r="H28" s="117"/>
      <c r="I28" s="118">
        <v>44999</v>
      </c>
      <c r="J28" s="119" t="s">
        <v>135</v>
      </c>
      <c r="K28" s="120">
        <v>30600</v>
      </c>
      <c r="L28" s="113" t="s">
        <v>29</v>
      </c>
      <c r="M28" s="11" t="s">
        <v>141</v>
      </c>
      <c r="N28" s="6"/>
      <c r="O28" s="120"/>
      <c r="P28" s="121"/>
      <c r="Q28" s="7"/>
    </row>
    <row r="29" spans="1:18" ht="36" customHeight="1" x14ac:dyDescent="0.65">
      <c r="A29" s="113">
        <v>6</v>
      </c>
      <c r="B29" s="97"/>
      <c r="C29" s="115" t="s">
        <v>181</v>
      </c>
      <c r="D29" s="116"/>
      <c r="E29" s="116"/>
      <c r="F29" s="7" t="s">
        <v>182</v>
      </c>
      <c r="G29" s="113"/>
      <c r="H29" s="117"/>
      <c r="I29" s="118">
        <v>45002</v>
      </c>
      <c r="J29" s="119" t="s">
        <v>124</v>
      </c>
      <c r="K29" s="120">
        <v>30600</v>
      </c>
      <c r="L29" s="113" t="s">
        <v>29</v>
      </c>
      <c r="M29" s="11" t="s">
        <v>141</v>
      </c>
      <c r="N29" s="6"/>
      <c r="O29" s="120"/>
      <c r="P29" s="121"/>
      <c r="Q29" s="7"/>
    </row>
    <row r="30" spans="1:18" ht="36" customHeight="1" x14ac:dyDescent="0.65">
      <c r="A30" s="113">
        <v>7</v>
      </c>
      <c r="B30" s="97"/>
      <c r="C30" s="115" t="s">
        <v>183</v>
      </c>
      <c r="D30" s="116"/>
      <c r="E30" s="116"/>
      <c r="F30" s="7" t="s">
        <v>36</v>
      </c>
      <c r="G30" s="113"/>
      <c r="H30" s="117"/>
      <c r="I30" s="118">
        <v>45007</v>
      </c>
      <c r="J30" s="119" t="s">
        <v>124</v>
      </c>
      <c r="K30" s="120">
        <v>30600</v>
      </c>
      <c r="L30" s="113" t="s">
        <v>29</v>
      </c>
      <c r="M30" s="11" t="s">
        <v>141</v>
      </c>
      <c r="N30" s="6"/>
      <c r="O30" s="120"/>
      <c r="P30" s="121"/>
      <c r="Q30" s="7"/>
    </row>
    <row r="31" spans="1:18" ht="36" customHeight="1" thickBot="1" x14ac:dyDescent="0.7">
      <c r="A31" s="113"/>
      <c r="B31" s="122"/>
      <c r="C31" s="1"/>
      <c r="D31" s="116"/>
      <c r="E31" s="116"/>
      <c r="F31" s="1" t="s">
        <v>18</v>
      </c>
      <c r="G31" s="125"/>
      <c r="H31" s="117"/>
      <c r="I31" s="140"/>
      <c r="J31" s="1"/>
      <c r="K31" s="8">
        <f>SUM(K24:K30)</f>
        <v>179900</v>
      </c>
      <c r="L31" s="113"/>
      <c r="M31" s="11"/>
      <c r="N31" s="138"/>
      <c r="O31" s="11"/>
      <c r="Q31" s="10"/>
    </row>
    <row r="32" spans="1:18" ht="36" customHeight="1" thickTop="1" x14ac:dyDescent="0.65">
      <c r="A32" s="100" t="s">
        <v>40</v>
      </c>
      <c r="B32" s="128"/>
      <c r="C32" s="141" t="s">
        <v>41</v>
      </c>
      <c r="D32" s="99"/>
      <c r="E32" s="99"/>
      <c r="F32" s="103"/>
      <c r="G32" s="142"/>
      <c r="H32" s="143"/>
      <c r="I32" s="109"/>
      <c r="J32" s="103"/>
      <c r="K32" s="104"/>
      <c r="L32" s="100"/>
      <c r="M32" s="144"/>
      <c r="N32" s="100"/>
      <c r="O32" s="100"/>
      <c r="P32" s="103"/>
    </row>
    <row r="33" spans="1:17" ht="36" customHeight="1" x14ac:dyDescent="0.65">
      <c r="A33" s="113">
        <v>1</v>
      </c>
      <c r="B33" s="97"/>
      <c r="C33" s="115" t="s">
        <v>238</v>
      </c>
      <c r="D33" s="116"/>
      <c r="E33" s="116"/>
      <c r="F33" s="116" t="s">
        <v>239</v>
      </c>
      <c r="G33" s="113"/>
      <c r="H33" s="117" t="s">
        <v>144</v>
      </c>
      <c r="I33" s="118">
        <v>44993</v>
      </c>
      <c r="J33" s="120" t="s">
        <v>126</v>
      </c>
      <c r="K33" s="120">
        <v>27000</v>
      </c>
      <c r="L33" s="113" t="s">
        <v>29</v>
      </c>
      <c r="M33" s="121" t="s">
        <v>240</v>
      </c>
      <c r="N33" s="11"/>
      <c r="O33" s="11"/>
      <c r="P33" s="138"/>
      <c r="Q33" s="45"/>
    </row>
    <row r="34" spans="1:17" s="9" customFormat="1" ht="36" customHeight="1" thickBot="1" x14ac:dyDescent="0.7">
      <c r="A34" s="113"/>
      <c r="B34" s="122"/>
      <c r="C34" s="115"/>
      <c r="D34" s="116"/>
      <c r="E34" s="116"/>
      <c r="F34" s="133"/>
      <c r="G34" s="125"/>
      <c r="H34" s="126"/>
      <c r="I34" s="127"/>
      <c r="J34" s="7"/>
      <c r="K34" s="8">
        <f>SUM(K33)</f>
        <v>27000</v>
      </c>
      <c r="L34" s="113"/>
      <c r="M34" s="11"/>
      <c r="N34" s="113"/>
      <c r="O34" s="113"/>
      <c r="P34" s="124" t="s">
        <v>18</v>
      </c>
    </row>
    <row r="35" spans="1:17" ht="36" customHeight="1" thickTop="1" x14ac:dyDescent="0.65">
      <c r="A35" s="98" t="s">
        <v>42</v>
      </c>
      <c r="B35" s="128"/>
      <c r="C35" s="141" t="s">
        <v>43</v>
      </c>
      <c r="D35" s="99"/>
      <c r="E35" s="99"/>
      <c r="F35" s="103"/>
      <c r="G35" s="100"/>
      <c r="H35" s="94"/>
      <c r="I35" s="109"/>
      <c r="J35" s="139"/>
      <c r="K35" s="96"/>
      <c r="L35" s="105"/>
      <c r="M35" s="132"/>
      <c r="N35" s="4"/>
      <c r="O35" s="104"/>
      <c r="P35" s="103"/>
      <c r="Q35" s="10"/>
    </row>
    <row r="36" spans="1:17" ht="36" customHeight="1" x14ac:dyDescent="0.65">
      <c r="A36" s="113">
        <v>1</v>
      </c>
      <c r="B36" s="97"/>
      <c r="C36" s="115" t="s">
        <v>301</v>
      </c>
      <c r="D36" s="116"/>
      <c r="E36" s="116"/>
      <c r="F36" s="137" t="s">
        <v>44</v>
      </c>
      <c r="G36" s="196" t="s">
        <v>302</v>
      </c>
      <c r="H36" s="117">
        <v>2.4700000000000002</v>
      </c>
      <c r="I36" s="118">
        <v>44991</v>
      </c>
      <c r="J36" s="119" t="s">
        <v>134</v>
      </c>
      <c r="K36" s="120">
        <v>2000</v>
      </c>
      <c r="L36" s="113" t="s">
        <v>29</v>
      </c>
      <c r="M36" s="121" t="s">
        <v>278</v>
      </c>
      <c r="N36" s="11"/>
      <c r="O36" s="11"/>
      <c r="P36" s="138"/>
      <c r="Q36" s="45"/>
    </row>
    <row r="37" spans="1:17" s="9" customFormat="1" ht="36" customHeight="1" thickBot="1" x14ac:dyDescent="0.7">
      <c r="A37" s="113"/>
      <c r="B37" s="122"/>
      <c r="C37" s="115"/>
      <c r="D37" s="116"/>
      <c r="E37" s="116"/>
      <c r="F37" s="133"/>
      <c r="G37" s="125"/>
      <c r="H37" s="126"/>
      <c r="I37" s="127"/>
      <c r="J37" s="7"/>
      <c r="K37" s="8">
        <f>SUM(K36)</f>
        <v>2000</v>
      </c>
      <c r="L37" s="113"/>
      <c r="M37" s="11"/>
      <c r="N37" s="113"/>
      <c r="O37" s="113"/>
      <c r="P37" s="124" t="s">
        <v>18</v>
      </c>
    </row>
    <row r="38" spans="1:17" ht="36" customHeight="1" thickTop="1" x14ac:dyDescent="0.65">
      <c r="A38" s="100" t="s">
        <v>47</v>
      </c>
      <c r="B38" s="128"/>
      <c r="C38" s="135" t="s">
        <v>48</v>
      </c>
      <c r="D38" s="86"/>
      <c r="E38" s="86"/>
      <c r="F38" s="103"/>
      <c r="G38" s="100"/>
      <c r="H38" s="100"/>
      <c r="I38" s="100"/>
      <c r="J38" s="109" t="s">
        <v>49</v>
      </c>
      <c r="K38" s="104"/>
      <c r="L38" s="100"/>
      <c r="M38" s="103"/>
      <c r="N38" s="100"/>
      <c r="O38" s="100"/>
      <c r="P38" s="103"/>
    </row>
    <row r="39" spans="1:17" ht="36" customHeight="1" x14ac:dyDescent="0.65">
      <c r="A39" s="113">
        <v>1</v>
      </c>
      <c r="B39" s="97"/>
      <c r="C39" s="115" t="s">
        <v>209</v>
      </c>
      <c r="D39" s="116">
        <v>9.23</v>
      </c>
      <c r="E39" s="116"/>
      <c r="F39" s="7" t="s">
        <v>129</v>
      </c>
      <c r="G39" s="113"/>
      <c r="H39" s="117" t="s">
        <v>144</v>
      </c>
      <c r="I39" s="118">
        <v>44994</v>
      </c>
      <c r="J39" s="120" t="s">
        <v>210</v>
      </c>
      <c r="K39" s="120">
        <v>30000</v>
      </c>
      <c r="L39" s="113" t="s">
        <v>29</v>
      </c>
      <c r="M39" s="121" t="s">
        <v>259</v>
      </c>
      <c r="N39" s="11"/>
      <c r="O39" s="11"/>
      <c r="P39" s="138"/>
      <c r="Q39" s="45"/>
    </row>
    <row r="40" spans="1:17" ht="36" customHeight="1" x14ac:dyDescent="0.65">
      <c r="A40" s="113">
        <v>2</v>
      </c>
      <c r="B40" s="97"/>
      <c r="C40" s="115" t="s">
        <v>219</v>
      </c>
      <c r="D40" s="116"/>
      <c r="E40" s="116"/>
      <c r="F40" s="7" t="s">
        <v>221</v>
      </c>
      <c r="G40" s="113"/>
      <c r="H40" s="117"/>
      <c r="I40" s="118">
        <v>45001</v>
      </c>
      <c r="J40" s="119" t="s">
        <v>126</v>
      </c>
      <c r="K40" s="120">
        <v>12000</v>
      </c>
      <c r="L40" s="113" t="s">
        <v>29</v>
      </c>
      <c r="M40" s="121" t="s">
        <v>220</v>
      </c>
      <c r="N40" s="11"/>
      <c r="O40" s="11"/>
      <c r="P40" s="138"/>
      <c r="Q40" s="45"/>
    </row>
    <row r="41" spans="1:17" ht="36" customHeight="1" x14ac:dyDescent="0.65">
      <c r="A41" s="113">
        <v>3</v>
      </c>
      <c r="B41" s="97"/>
      <c r="C41" s="115" t="s">
        <v>272</v>
      </c>
      <c r="D41" s="116"/>
      <c r="E41" s="116"/>
      <c r="F41" s="7" t="s">
        <v>36</v>
      </c>
      <c r="G41" s="113"/>
      <c r="H41" s="117"/>
      <c r="I41" s="118">
        <v>45002</v>
      </c>
      <c r="J41" s="120" t="s">
        <v>107</v>
      </c>
      <c r="K41" s="120">
        <v>34630</v>
      </c>
      <c r="L41" s="113" t="s">
        <v>29</v>
      </c>
      <c r="M41" s="121" t="s">
        <v>273</v>
      </c>
      <c r="N41" s="11"/>
      <c r="O41" s="11"/>
      <c r="P41" s="138"/>
      <c r="Q41" s="45"/>
    </row>
    <row r="42" spans="1:17" ht="36" customHeight="1" x14ac:dyDescent="0.65">
      <c r="A42" s="113">
        <v>4</v>
      </c>
      <c r="B42" s="97"/>
      <c r="C42" s="115" t="s">
        <v>235</v>
      </c>
      <c r="D42" s="116"/>
      <c r="E42" s="116"/>
      <c r="F42" s="7" t="s">
        <v>236</v>
      </c>
      <c r="G42" s="113"/>
      <c r="H42" s="117"/>
      <c r="I42" s="118">
        <v>45006</v>
      </c>
      <c r="J42" s="120" t="s">
        <v>126</v>
      </c>
      <c r="K42" s="120">
        <v>10000</v>
      </c>
      <c r="L42" s="113" t="s">
        <v>29</v>
      </c>
      <c r="M42" s="121" t="s">
        <v>237</v>
      </c>
      <c r="N42" s="11"/>
      <c r="O42" s="11"/>
      <c r="P42" s="138"/>
      <c r="Q42" s="45"/>
    </row>
    <row r="43" spans="1:17" s="12" customFormat="1" ht="36" customHeight="1" thickBot="1" x14ac:dyDescent="0.7">
      <c r="A43" s="113"/>
      <c r="B43" s="122"/>
      <c r="C43" s="115"/>
      <c r="D43" s="116"/>
      <c r="E43" s="116"/>
      <c r="F43" s="133" t="s">
        <v>50</v>
      </c>
      <c r="G43" s="125"/>
      <c r="H43" s="126"/>
      <c r="I43" s="127"/>
      <c r="J43" s="7"/>
      <c r="K43" s="8">
        <f>SUM(K39:K42)</f>
        <v>86630</v>
      </c>
      <c r="L43" s="113"/>
      <c r="M43" s="11"/>
      <c r="N43" s="146"/>
      <c r="O43" s="113"/>
      <c r="P43" s="124"/>
    </row>
    <row r="44" spans="1:17" ht="36" customHeight="1" thickTop="1" x14ac:dyDescent="0.65">
      <c r="A44" s="98" t="s">
        <v>51</v>
      </c>
      <c r="B44" s="128"/>
      <c r="C44" s="53" t="s">
        <v>52</v>
      </c>
      <c r="D44" s="99"/>
      <c r="E44" s="99"/>
      <c r="F44" s="103"/>
      <c r="G44" s="100"/>
      <c r="H44" s="94"/>
      <c r="I44" s="109"/>
      <c r="J44" s="103"/>
      <c r="K44" s="104"/>
      <c r="L44" s="105"/>
      <c r="M44" s="144"/>
      <c r="N44" s="100"/>
      <c r="O44" s="100"/>
      <c r="P44" s="103"/>
    </row>
    <row r="45" spans="1:17" ht="36" customHeight="1" x14ac:dyDescent="0.65">
      <c r="A45" s="113">
        <v>1</v>
      </c>
      <c r="B45" s="97"/>
      <c r="C45" s="115" t="s">
        <v>224</v>
      </c>
      <c r="D45" s="116">
        <v>14.45</v>
      </c>
      <c r="E45" s="116"/>
      <c r="F45" s="7" t="s">
        <v>129</v>
      </c>
      <c r="G45" s="113"/>
      <c r="H45" s="117" t="s">
        <v>144</v>
      </c>
      <c r="I45" s="118">
        <v>44996</v>
      </c>
      <c r="J45" s="120" t="s">
        <v>202</v>
      </c>
      <c r="K45" s="120">
        <v>78829</v>
      </c>
      <c r="L45" s="113" t="s">
        <v>29</v>
      </c>
      <c r="M45" s="121" t="s">
        <v>203</v>
      </c>
      <c r="N45" s="11"/>
      <c r="O45" s="11"/>
      <c r="P45" s="138"/>
      <c r="Q45" s="45"/>
    </row>
    <row r="46" spans="1:17" ht="36" customHeight="1" x14ac:dyDescent="0.65">
      <c r="A46" s="113">
        <v>2</v>
      </c>
      <c r="B46" s="97"/>
      <c r="C46" s="115" t="s">
        <v>207</v>
      </c>
      <c r="D46" s="116"/>
      <c r="E46" s="116"/>
      <c r="F46" s="7" t="s">
        <v>131</v>
      </c>
      <c r="G46" s="113"/>
      <c r="H46" s="117"/>
      <c r="I46" s="118">
        <v>44996</v>
      </c>
      <c r="J46" s="120" t="s">
        <v>175</v>
      </c>
      <c r="K46" s="120">
        <v>47880</v>
      </c>
      <c r="L46" s="113" t="s">
        <v>29</v>
      </c>
      <c r="M46" s="121" t="s">
        <v>208</v>
      </c>
      <c r="N46" s="11"/>
      <c r="O46" s="11"/>
      <c r="P46" s="138"/>
      <c r="Q46" s="45"/>
    </row>
    <row r="47" spans="1:17" ht="36" customHeight="1" x14ac:dyDescent="0.65">
      <c r="A47" s="113">
        <v>3</v>
      </c>
      <c r="B47" s="97"/>
      <c r="C47" s="115" t="s">
        <v>227</v>
      </c>
      <c r="D47" s="116"/>
      <c r="E47" s="116"/>
      <c r="F47" s="7" t="s">
        <v>46</v>
      </c>
      <c r="G47" s="113"/>
      <c r="H47" s="117"/>
      <c r="I47" s="118">
        <v>44996</v>
      </c>
      <c r="J47" s="120" t="s">
        <v>123</v>
      </c>
      <c r="K47" s="120">
        <v>32663</v>
      </c>
      <c r="L47" s="113" t="s">
        <v>29</v>
      </c>
      <c r="M47" s="121" t="s">
        <v>226</v>
      </c>
      <c r="N47" s="11"/>
      <c r="O47" s="11"/>
      <c r="P47" s="138"/>
      <c r="Q47" s="45"/>
    </row>
    <row r="48" spans="1:17" ht="36" customHeight="1" x14ac:dyDescent="0.65">
      <c r="A48" s="113">
        <v>4</v>
      </c>
      <c r="B48" s="97"/>
      <c r="C48" s="115" t="s">
        <v>270</v>
      </c>
      <c r="D48" s="116"/>
      <c r="E48" s="116"/>
      <c r="F48" s="7" t="s">
        <v>46</v>
      </c>
      <c r="G48" s="113"/>
      <c r="H48" s="117"/>
      <c r="I48" s="118">
        <v>45002</v>
      </c>
      <c r="J48" s="120" t="s">
        <v>107</v>
      </c>
      <c r="K48" s="120">
        <v>164137</v>
      </c>
      <c r="L48" s="113" t="s">
        <v>29</v>
      </c>
      <c r="M48" s="121" t="s">
        <v>271</v>
      </c>
      <c r="N48" s="11"/>
      <c r="O48" s="11"/>
      <c r="P48" s="138"/>
      <c r="Q48" s="45"/>
    </row>
    <row r="49" spans="1:17" ht="36" customHeight="1" x14ac:dyDescent="0.65">
      <c r="A49" s="113">
        <v>5</v>
      </c>
      <c r="B49" s="97"/>
      <c r="C49" s="115" t="s">
        <v>246</v>
      </c>
      <c r="D49" s="116"/>
      <c r="E49" s="116"/>
      <c r="F49" s="7" t="s">
        <v>46</v>
      </c>
      <c r="G49" s="113"/>
      <c r="H49" s="117"/>
      <c r="I49" s="118">
        <v>45002</v>
      </c>
      <c r="J49" s="120" t="s">
        <v>202</v>
      </c>
      <c r="K49" s="120">
        <v>35172</v>
      </c>
      <c r="L49" s="113" t="s">
        <v>29</v>
      </c>
      <c r="M49" s="121" t="s">
        <v>247</v>
      </c>
      <c r="N49" s="11"/>
      <c r="O49" s="11"/>
      <c r="P49" s="138"/>
      <c r="Q49" s="45"/>
    </row>
    <row r="50" spans="1:17" ht="36" customHeight="1" x14ac:dyDescent="0.65">
      <c r="A50" s="113">
        <v>6</v>
      </c>
      <c r="B50" s="97"/>
      <c r="C50" s="115" t="s">
        <v>243</v>
      </c>
      <c r="D50" s="116"/>
      <c r="E50" s="116"/>
      <c r="F50" s="7" t="s">
        <v>36</v>
      </c>
      <c r="G50" s="113"/>
      <c r="H50" s="117" t="s">
        <v>130</v>
      </c>
      <c r="I50" s="118">
        <v>45005</v>
      </c>
      <c r="J50" s="120" t="s">
        <v>138</v>
      </c>
      <c r="K50" s="120">
        <v>93500</v>
      </c>
      <c r="L50" s="113" t="s">
        <v>29</v>
      </c>
      <c r="M50" s="121" t="s">
        <v>244</v>
      </c>
      <c r="N50" s="11"/>
      <c r="O50" s="11"/>
      <c r="P50" s="138"/>
      <c r="Q50" s="45"/>
    </row>
    <row r="51" spans="1:17" ht="36" customHeight="1" x14ac:dyDescent="0.65">
      <c r="A51" s="113">
        <v>7</v>
      </c>
      <c r="B51" s="97"/>
      <c r="C51" s="115" t="s">
        <v>167</v>
      </c>
      <c r="D51" s="116"/>
      <c r="E51" s="116"/>
      <c r="F51" s="7" t="s">
        <v>36</v>
      </c>
      <c r="G51" s="113"/>
      <c r="H51" s="117" t="s">
        <v>130</v>
      </c>
      <c r="I51" s="118">
        <v>45005</v>
      </c>
      <c r="J51" s="120" t="s">
        <v>45</v>
      </c>
      <c r="K51" s="120">
        <v>55000</v>
      </c>
      <c r="L51" s="113" t="s">
        <v>29</v>
      </c>
      <c r="M51" s="121" t="s">
        <v>168</v>
      </c>
      <c r="N51" s="11"/>
      <c r="O51" s="11"/>
      <c r="P51" s="138"/>
      <c r="Q51" s="45"/>
    </row>
    <row r="52" spans="1:17" ht="36" customHeight="1" thickBot="1" x14ac:dyDescent="0.7">
      <c r="A52" s="113"/>
      <c r="B52" s="113"/>
      <c r="C52" s="147"/>
      <c r="D52" s="116"/>
      <c r="E52" s="116"/>
      <c r="F52" s="5"/>
      <c r="G52" s="113"/>
      <c r="H52" s="117"/>
      <c r="J52" s="119"/>
      <c r="K52" s="8">
        <f>SUM(K45:K51)</f>
        <v>507181</v>
      </c>
      <c r="L52" s="113"/>
      <c r="M52" s="11"/>
      <c r="N52" s="6"/>
      <c r="O52" s="6"/>
    </row>
    <row r="53" spans="1:17" s="56" customFormat="1" ht="36" customHeight="1" thickTop="1" x14ac:dyDescent="0.65">
      <c r="A53" s="84" t="s">
        <v>53</v>
      </c>
      <c r="B53" s="128"/>
      <c r="C53" s="148" t="s">
        <v>39</v>
      </c>
      <c r="D53" s="99"/>
      <c r="E53" s="99"/>
      <c r="F53" s="93"/>
      <c r="G53" s="90"/>
      <c r="H53" s="149"/>
      <c r="I53" s="109"/>
      <c r="J53" s="130"/>
      <c r="K53" s="96"/>
      <c r="L53" s="84"/>
      <c r="M53" s="130"/>
      <c r="N53" s="84"/>
      <c r="O53" s="84"/>
      <c r="P53" s="103"/>
    </row>
    <row r="54" spans="1:17" ht="36" customHeight="1" x14ac:dyDescent="0.65">
      <c r="A54" s="113">
        <v>1</v>
      </c>
      <c r="B54" s="97"/>
      <c r="C54" s="115" t="s">
        <v>213</v>
      </c>
      <c r="D54" s="116"/>
      <c r="E54" s="116"/>
      <c r="F54" s="137" t="s">
        <v>44</v>
      </c>
      <c r="G54" s="117" t="s">
        <v>37</v>
      </c>
      <c r="H54" s="117">
        <v>17</v>
      </c>
      <c r="I54" s="118">
        <v>44993</v>
      </c>
      <c r="J54" s="119" t="s">
        <v>214</v>
      </c>
      <c r="K54" s="120">
        <v>45000</v>
      </c>
      <c r="L54" s="113" t="s">
        <v>29</v>
      </c>
      <c r="M54" s="121" t="s">
        <v>215</v>
      </c>
      <c r="N54" s="11"/>
      <c r="O54" s="11"/>
      <c r="P54" s="138"/>
      <c r="Q54" s="45"/>
    </row>
    <row r="55" spans="1:17" ht="36" customHeight="1" x14ac:dyDescent="0.65">
      <c r="A55" s="113">
        <v>2</v>
      </c>
      <c r="B55" s="97"/>
      <c r="C55" s="115" t="s">
        <v>264</v>
      </c>
      <c r="D55" s="116"/>
      <c r="E55" s="116"/>
      <c r="F55" s="137" t="s">
        <v>46</v>
      </c>
      <c r="G55" s="117"/>
      <c r="H55" s="117">
        <v>12</v>
      </c>
      <c r="I55" s="118">
        <v>44995</v>
      </c>
      <c r="J55" s="119" t="s">
        <v>265</v>
      </c>
      <c r="K55" s="120">
        <v>30000</v>
      </c>
      <c r="L55" s="113" t="s">
        <v>29</v>
      </c>
      <c r="M55" s="121" t="s">
        <v>266</v>
      </c>
      <c r="N55" s="11"/>
      <c r="O55" s="11"/>
      <c r="P55" s="138"/>
      <c r="Q55" s="45"/>
    </row>
    <row r="56" spans="1:17" ht="36" customHeight="1" x14ac:dyDescent="0.65">
      <c r="A56" s="113">
        <v>3</v>
      </c>
      <c r="B56" s="97"/>
      <c r="C56" s="115" t="s">
        <v>280</v>
      </c>
      <c r="D56" s="116"/>
      <c r="E56" s="116"/>
      <c r="F56" s="137" t="s">
        <v>46</v>
      </c>
      <c r="G56" s="117"/>
      <c r="H56" s="117"/>
      <c r="I56" s="118">
        <v>44995</v>
      </c>
      <c r="J56" s="119" t="s">
        <v>281</v>
      </c>
      <c r="K56" s="120">
        <v>16000</v>
      </c>
      <c r="L56" s="113" t="s">
        <v>29</v>
      </c>
      <c r="M56" s="121" t="s">
        <v>282</v>
      </c>
      <c r="N56" s="11"/>
      <c r="O56" s="11"/>
      <c r="P56" s="138"/>
      <c r="Q56" s="45"/>
    </row>
    <row r="57" spans="1:17" ht="36" customHeight="1" x14ac:dyDescent="0.65">
      <c r="A57" s="113">
        <v>4</v>
      </c>
      <c r="B57" s="97"/>
      <c r="C57" s="115" t="s">
        <v>196</v>
      </c>
      <c r="D57" s="116"/>
      <c r="E57" s="116"/>
      <c r="F57" s="137" t="s">
        <v>46</v>
      </c>
      <c r="G57" s="117"/>
      <c r="H57" s="117">
        <v>14</v>
      </c>
      <c r="I57" s="118">
        <v>44996</v>
      </c>
      <c r="J57" s="119" t="s">
        <v>197</v>
      </c>
      <c r="K57" s="120">
        <v>8400</v>
      </c>
      <c r="L57" s="113" t="s">
        <v>29</v>
      </c>
      <c r="M57" s="121" t="s">
        <v>198</v>
      </c>
      <c r="N57" s="11"/>
      <c r="O57" s="11"/>
      <c r="P57" s="138"/>
      <c r="Q57" s="45"/>
    </row>
    <row r="58" spans="1:17" ht="36" customHeight="1" x14ac:dyDescent="0.65">
      <c r="A58" s="113">
        <v>5</v>
      </c>
      <c r="B58" s="97"/>
      <c r="C58" s="115" t="s">
        <v>169</v>
      </c>
      <c r="D58" s="116"/>
      <c r="E58" s="116"/>
      <c r="F58" s="137" t="s">
        <v>170</v>
      </c>
      <c r="G58" s="117"/>
      <c r="H58" s="117" t="s">
        <v>130</v>
      </c>
      <c r="I58" s="118">
        <v>44997</v>
      </c>
      <c r="J58" s="119" t="s">
        <v>245</v>
      </c>
      <c r="K58" s="120">
        <v>30894</v>
      </c>
      <c r="L58" s="113" t="s">
        <v>29</v>
      </c>
      <c r="M58" s="121" t="s">
        <v>140</v>
      </c>
      <c r="N58" s="11"/>
      <c r="O58" s="11"/>
      <c r="P58" s="138"/>
      <c r="Q58" s="45"/>
    </row>
    <row r="59" spans="1:17" ht="36" customHeight="1" x14ac:dyDescent="0.65">
      <c r="A59" s="113">
        <v>6</v>
      </c>
      <c r="B59" s="97"/>
      <c r="C59" s="115" t="s">
        <v>285</v>
      </c>
      <c r="D59" s="116"/>
      <c r="E59" s="116"/>
      <c r="F59" s="137" t="s">
        <v>46</v>
      </c>
      <c r="G59" s="117"/>
      <c r="H59" s="117"/>
      <c r="I59" s="118">
        <v>44997</v>
      </c>
      <c r="J59" s="119" t="s">
        <v>281</v>
      </c>
      <c r="K59" s="120">
        <v>6500</v>
      </c>
      <c r="L59" s="113" t="s">
        <v>29</v>
      </c>
      <c r="M59" s="121" t="s">
        <v>286</v>
      </c>
      <c r="N59" s="11"/>
      <c r="O59" s="11"/>
      <c r="P59" s="138"/>
      <c r="Q59" s="45"/>
    </row>
    <row r="60" spans="1:17" ht="36" customHeight="1" x14ac:dyDescent="0.65">
      <c r="A60" s="113">
        <v>7</v>
      </c>
      <c r="B60" s="114"/>
      <c r="C60" s="115" t="s">
        <v>191</v>
      </c>
      <c r="D60" s="116"/>
      <c r="E60" s="116"/>
      <c r="F60" s="7" t="s">
        <v>46</v>
      </c>
      <c r="G60" s="113"/>
      <c r="H60" s="117">
        <v>10</v>
      </c>
      <c r="I60" s="118">
        <v>44998</v>
      </c>
      <c r="J60" s="120" t="s">
        <v>192</v>
      </c>
      <c r="K60" s="120">
        <v>3000</v>
      </c>
      <c r="L60" s="113" t="s">
        <v>29</v>
      </c>
      <c r="M60" s="121" t="s">
        <v>193</v>
      </c>
      <c r="N60" s="11"/>
      <c r="O60" s="11"/>
      <c r="P60" s="138"/>
      <c r="Q60" s="45"/>
    </row>
    <row r="61" spans="1:17" ht="36" customHeight="1" x14ac:dyDescent="0.65">
      <c r="A61" s="113">
        <v>8</v>
      </c>
      <c r="B61" s="97"/>
      <c r="C61" s="115" t="s">
        <v>241</v>
      </c>
      <c r="D61" s="116"/>
      <c r="E61" s="116"/>
      <c r="F61" s="7" t="s">
        <v>36</v>
      </c>
      <c r="G61" s="113"/>
      <c r="H61" s="117"/>
      <c r="I61" s="118">
        <v>44998</v>
      </c>
      <c r="J61" s="120" t="s">
        <v>242</v>
      </c>
      <c r="K61" s="120">
        <v>27500</v>
      </c>
      <c r="L61" s="113" t="s">
        <v>29</v>
      </c>
      <c r="M61" s="121" t="s">
        <v>140</v>
      </c>
      <c r="N61" s="11"/>
      <c r="O61" s="11"/>
      <c r="P61" s="138"/>
      <c r="Q61" s="45"/>
    </row>
    <row r="62" spans="1:17" ht="36" customHeight="1" x14ac:dyDescent="0.65">
      <c r="A62" s="113">
        <v>9</v>
      </c>
      <c r="B62" s="97"/>
      <c r="C62" s="115" t="s">
        <v>283</v>
      </c>
      <c r="D62" s="116"/>
      <c r="E62" s="116"/>
      <c r="F62" s="137" t="s">
        <v>46</v>
      </c>
      <c r="G62" s="117"/>
      <c r="H62" s="117"/>
      <c r="I62" s="118">
        <v>45000</v>
      </c>
      <c r="J62" s="119" t="s">
        <v>281</v>
      </c>
      <c r="K62" s="120">
        <v>15000</v>
      </c>
      <c r="L62" s="113" t="s">
        <v>29</v>
      </c>
      <c r="M62" s="121" t="s">
        <v>284</v>
      </c>
      <c r="N62" s="11"/>
      <c r="O62" s="11"/>
      <c r="P62" s="138"/>
      <c r="Q62" s="45"/>
    </row>
    <row r="63" spans="1:17" ht="36" customHeight="1" x14ac:dyDescent="0.65">
      <c r="A63" s="113">
        <v>10</v>
      </c>
      <c r="B63" s="97"/>
      <c r="C63" s="115" t="s">
        <v>186</v>
      </c>
      <c r="D63" s="116"/>
      <c r="E63" s="116"/>
      <c r="F63" s="137" t="s">
        <v>44</v>
      </c>
      <c r="G63" s="117"/>
      <c r="H63" s="117"/>
      <c r="I63" s="118">
        <v>45000</v>
      </c>
      <c r="J63" s="119" t="s">
        <v>187</v>
      </c>
      <c r="K63" s="120">
        <v>6500</v>
      </c>
      <c r="L63" s="113" t="s">
        <v>29</v>
      </c>
      <c r="M63" s="121" t="s">
        <v>188</v>
      </c>
      <c r="N63" s="11"/>
      <c r="O63" s="11"/>
      <c r="P63" s="138"/>
      <c r="Q63" s="45"/>
    </row>
    <row r="64" spans="1:17" ht="36" customHeight="1" x14ac:dyDescent="0.65">
      <c r="A64" s="113">
        <v>11</v>
      </c>
      <c r="B64" s="97"/>
      <c r="C64" s="115" t="s">
        <v>267</v>
      </c>
      <c r="D64" s="116"/>
      <c r="E64" s="116"/>
      <c r="F64" s="137" t="s">
        <v>239</v>
      </c>
      <c r="G64" s="117"/>
      <c r="H64" s="117"/>
      <c r="I64" s="118">
        <v>45007</v>
      </c>
      <c r="J64" s="119" t="s">
        <v>268</v>
      </c>
      <c r="K64" s="120">
        <v>30369</v>
      </c>
      <c r="L64" s="113" t="s">
        <v>29</v>
      </c>
      <c r="M64" s="121" t="s">
        <v>140</v>
      </c>
      <c r="N64" s="11"/>
      <c r="O64" s="11"/>
      <c r="P64" s="138"/>
      <c r="Q64" s="45"/>
    </row>
    <row r="65" spans="1:17" ht="36" customHeight="1" x14ac:dyDescent="0.65">
      <c r="A65" s="113">
        <v>12</v>
      </c>
      <c r="B65" s="97"/>
      <c r="C65" s="115" t="s">
        <v>269</v>
      </c>
      <c r="D65" s="116"/>
      <c r="E65" s="116"/>
      <c r="F65" s="137" t="s">
        <v>200</v>
      </c>
      <c r="G65" s="117"/>
      <c r="H65" s="117"/>
      <c r="I65" s="118">
        <v>45020</v>
      </c>
      <c r="J65" s="119" t="s">
        <v>268</v>
      </c>
      <c r="K65" s="120">
        <v>23700</v>
      </c>
      <c r="L65" s="113" t="s">
        <v>29</v>
      </c>
      <c r="M65" s="121" t="s">
        <v>140</v>
      </c>
      <c r="N65" s="11"/>
      <c r="O65" s="11"/>
      <c r="P65" s="138"/>
      <c r="Q65" s="45"/>
    </row>
    <row r="66" spans="1:17" ht="36" customHeight="1" thickBot="1" x14ac:dyDescent="0.7">
      <c r="A66" s="113"/>
      <c r="B66" s="147"/>
      <c r="C66" s="138"/>
      <c r="F66" s="151"/>
      <c r="G66" s="152"/>
      <c r="H66" s="117"/>
      <c r="J66" s="145"/>
      <c r="K66" s="8">
        <f>SUM(K54:K65)</f>
        <v>242863</v>
      </c>
      <c r="L66" s="113"/>
      <c r="M66" s="11"/>
      <c r="N66" s="153"/>
      <c r="O66" s="113"/>
    </row>
    <row r="67" spans="1:17" ht="36" customHeight="1" thickTop="1" x14ac:dyDescent="0.65">
      <c r="A67" s="84" t="s">
        <v>125</v>
      </c>
      <c r="B67" s="128"/>
      <c r="C67" s="141" t="s">
        <v>43</v>
      </c>
      <c r="D67" s="99"/>
      <c r="E67" s="99"/>
      <c r="F67" s="103"/>
      <c r="G67" s="142"/>
      <c r="H67" s="143"/>
      <c r="I67" s="109"/>
      <c r="J67" s="103"/>
      <c r="K67" s="104"/>
      <c r="L67" s="100"/>
      <c r="M67" s="103"/>
      <c r="N67" s="100"/>
      <c r="O67" s="100"/>
      <c r="P67" s="103"/>
      <c r="Q67" s="10"/>
    </row>
    <row r="68" spans="1:17" ht="36" customHeight="1" x14ac:dyDescent="0.65">
      <c r="A68" s="113">
        <v>1</v>
      </c>
      <c r="B68" s="97"/>
      <c r="C68" s="115" t="s">
        <v>176</v>
      </c>
      <c r="D68" s="116"/>
      <c r="E68" s="116"/>
      <c r="F68" s="137" t="s">
        <v>44</v>
      </c>
      <c r="G68" s="117"/>
      <c r="H68" s="117">
        <v>10</v>
      </c>
      <c r="I68" s="118">
        <v>44993</v>
      </c>
      <c r="J68" s="119" t="s">
        <v>45</v>
      </c>
      <c r="K68" s="120">
        <v>25000</v>
      </c>
      <c r="L68" s="113" t="s">
        <v>29</v>
      </c>
      <c r="M68" s="121" t="s">
        <v>164</v>
      </c>
      <c r="N68" s="11"/>
      <c r="O68" s="11"/>
      <c r="P68" s="138"/>
      <c r="Q68" s="45"/>
    </row>
    <row r="69" spans="1:17" ht="36" customHeight="1" x14ac:dyDescent="0.65">
      <c r="A69" s="113">
        <v>2</v>
      </c>
      <c r="B69" s="97"/>
      <c r="C69" s="115" t="s">
        <v>171</v>
      </c>
      <c r="D69" s="116"/>
      <c r="E69" s="116"/>
      <c r="F69" s="137" t="s">
        <v>46</v>
      </c>
      <c r="G69" s="117"/>
      <c r="H69" s="117">
        <v>12</v>
      </c>
      <c r="I69" s="118">
        <v>44993</v>
      </c>
      <c r="J69" s="119" t="s">
        <v>45</v>
      </c>
      <c r="K69" s="120">
        <v>130000</v>
      </c>
      <c r="L69" s="113" t="s">
        <v>29</v>
      </c>
      <c r="M69" s="11" t="s">
        <v>128</v>
      </c>
      <c r="N69" s="11"/>
      <c r="O69" s="11"/>
      <c r="P69" s="138"/>
      <c r="Q69" s="45"/>
    </row>
    <row r="70" spans="1:17" ht="36" customHeight="1" x14ac:dyDescent="0.65">
      <c r="A70" s="113">
        <v>3</v>
      </c>
      <c r="B70" s="97"/>
      <c r="C70" s="115" t="s">
        <v>152</v>
      </c>
      <c r="D70" s="116"/>
      <c r="E70" s="116"/>
      <c r="F70" s="137" t="s">
        <v>153</v>
      </c>
      <c r="G70" s="117"/>
      <c r="H70" s="117"/>
      <c r="I70" s="118">
        <v>44996</v>
      </c>
      <c r="J70" s="119" t="s">
        <v>45</v>
      </c>
      <c r="K70" s="120">
        <v>5000</v>
      </c>
      <c r="L70" s="113" t="s">
        <v>29</v>
      </c>
      <c r="M70" s="11" t="s">
        <v>145</v>
      </c>
      <c r="N70" s="11"/>
      <c r="O70" s="11"/>
      <c r="P70" s="138"/>
      <c r="Q70" s="45"/>
    </row>
    <row r="71" spans="1:17" ht="36" customHeight="1" x14ac:dyDescent="0.65">
      <c r="A71" s="113">
        <v>4</v>
      </c>
      <c r="B71" s="97"/>
      <c r="C71" s="115" t="s">
        <v>166</v>
      </c>
      <c r="D71" s="116"/>
      <c r="E71" s="116"/>
      <c r="F71" s="137" t="s">
        <v>46</v>
      </c>
      <c r="G71" s="117"/>
      <c r="H71" s="117">
        <v>12</v>
      </c>
      <c r="I71" s="118">
        <v>45000</v>
      </c>
      <c r="J71" s="119" t="s">
        <v>45</v>
      </c>
      <c r="K71" s="120">
        <v>140000</v>
      </c>
      <c r="L71" s="113" t="s">
        <v>29</v>
      </c>
      <c r="M71" s="11" t="s">
        <v>128</v>
      </c>
      <c r="N71" s="11"/>
      <c r="O71" s="11"/>
      <c r="P71" s="138"/>
      <c r="Q71" s="45"/>
    </row>
    <row r="72" spans="1:17" ht="36" customHeight="1" x14ac:dyDescent="0.65">
      <c r="A72" s="113">
        <v>5</v>
      </c>
      <c r="B72" s="97"/>
      <c r="C72" s="115" t="s">
        <v>165</v>
      </c>
      <c r="D72" s="116"/>
      <c r="E72" s="116"/>
      <c r="F72" s="137" t="s">
        <v>129</v>
      </c>
      <c r="G72" s="117"/>
      <c r="H72" s="117">
        <v>12</v>
      </c>
      <c r="I72" s="118">
        <v>45005</v>
      </c>
      <c r="J72" s="119" t="s">
        <v>45</v>
      </c>
      <c r="K72" s="120">
        <v>140000</v>
      </c>
      <c r="L72" s="113" t="s">
        <v>29</v>
      </c>
      <c r="M72" s="11" t="s">
        <v>128</v>
      </c>
      <c r="N72" s="11"/>
      <c r="O72" s="11"/>
      <c r="P72" s="138"/>
      <c r="Q72" s="45"/>
    </row>
    <row r="73" spans="1:17" ht="36" customHeight="1" x14ac:dyDescent="0.65">
      <c r="A73" s="113">
        <v>6</v>
      </c>
      <c r="B73" s="97"/>
      <c r="C73" s="115" t="s">
        <v>148</v>
      </c>
      <c r="D73" s="116"/>
      <c r="E73" s="116"/>
      <c r="F73" s="137" t="s">
        <v>46</v>
      </c>
      <c r="G73" s="117"/>
      <c r="H73" s="117"/>
      <c r="I73" s="118">
        <v>45005</v>
      </c>
      <c r="J73" s="119" t="s">
        <v>45</v>
      </c>
      <c r="K73" s="120">
        <v>140000</v>
      </c>
      <c r="L73" s="113" t="s">
        <v>29</v>
      </c>
      <c r="M73" s="11" t="s">
        <v>128</v>
      </c>
      <c r="N73" s="11"/>
      <c r="O73" s="11"/>
      <c r="P73" s="138"/>
      <c r="Q73" s="45"/>
    </row>
    <row r="74" spans="1:17" ht="36" customHeight="1" x14ac:dyDescent="0.65">
      <c r="A74" s="113">
        <v>7</v>
      </c>
      <c r="B74" s="97"/>
      <c r="C74" s="115" t="s">
        <v>216</v>
      </c>
      <c r="D74" s="116"/>
      <c r="E74" s="116"/>
      <c r="F74" s="137" t="s">
        <v>129</v>
      </c>
      <c r="G74" s="117"/>
      <c r="H74" s="117">
        <v>12</v>
      </c>
      <c r="I74" s="118">
        <v>45008</v>
      </c>
      <c r="J74" s="119" t="s">
        <v>45</v>
      </c>
      <c r="K74" s="120">
        <v>140000</v>
      </c>
      <c r="L74" s="113" t="s">
        <v>29</v>
      </c>
      <c r="M74" s="11" t="s">
        <v>128</v>
      </c>
      <c r="N74" s="11"/>
      <c r="O74" s="11"/>
      <c r="P74" s="138"/>
      <c r="Q74" s="45"/>
    </row>
    <row r="75" spans="1:17" ht="36" customHeight="1" thickBot="1" x14ac:dyDescent="0.7">
      <c r="A75" s="113"/>
      <c r="C75" s="115"/>
      <c r="D75" s="116"/>
      <c r="E75" s="116"/>
      <c r="F75" s="5"/>
      <c r="G75" s="125"/>
      <c r="H75" s="117"/>
      <c r="J75" s="7"/>
      <c r="K75" s="8">
        <f>SUM(K68:K74)</f>
        <v>720000</v>
      </c>
      <c r="L75" s="113"/>
      <c r="M75" s="11"/>
      <c r="N75" s="6"/>
      <c r="O75" s="11"/>
      <c r="Q75" s="10"/>
    </row>
    <row r="76" spans="1:17" ht="36" customHeight="1" thickTop="1" x14ac:dyDescent="0.65">
      <c r="A76" s="156" t="s">
        <v>146</v>
      </c>
      <c r="B76" s="128"/>
      <c r="C76" s="141" t="s">
        <v>41</v>
      </c>
      <c r="D76" s="99"/>
      <c r="E76" s="99"/>
      <c r="F76" s="103"/>
      <c r="G76" s="142"/>
      <c r="H76" s="143"/>
      <c r="I76" s="109"/>
      <c r="J76" s="103"/>
      <c r="K76" s="104"/>
      <c r="L76" s="100"/>
      <c r="M76" s="144"/>
      <c r="N76" s="100"/>
      <c r="O76" s="100"/>
      <c r="P76" s="103"/>
      <c r="Q76" s="10"/>
    </row>
    <row r="77" spans="1:17" ht="25.8" customHeight="1" x14ac:dyDescent="0.65">
      <c r="A77" s="113"/>
      <c r="B77" s="122"/>
      <c r="C77" s="115" t="s">
        <v>33</v>
      </c>
      <c r="D77" s="116"/>
      <c r="E77" s="116"/>
      <c r="F77" s="5"/>
      <c r="G77" s="125"/>
      <c r="H77" s="117"/>
      <c r="J77" s="7"/>
      <c r="K77" s="120"/>
      <c r="L77" s="113"/>
      <c r="M77" s="11"/>
      <c r="N77" s="11"/>
      <c r="O77" s="11"/>
      <c r="P77" s="11"/>
      <c r="Q77" s="10"/>
    </row>
    <row r="78" spans="1:17" ht="18" customHeight="1" thickBot="1" x14ac:dyDescent="0.7">
      <c r="D78" s="150" t="s">
        <v>31</v>
      </c>
      <c r="K78" s="8">
        <f>SUM(K77)</f>
        <v>0</v>
      </c>
    </row>
    <row r="79" spans="1:17" ht="36" customHeight="1" thickTop="1" x14ac:dyDescent="0.65">
      <c r="A79" s="100" t="s">
        <v>54</v>
      </c>
      <c r="B79" s="128"/>
      <c r="C79" s="141" t="s">
        <v>55</v>
      </c>
      <c r="D79" s="99"/>
      <c r="E79" s="99"/>
      <c r="F79" s="103"/>
      <c r="G79" s="142"/>
      <c r="H79" s="143"/>
      <c r="I79" s="109"/>
      <c r="J79" s="103"/>
      <c r="K79" s="104"/>
      <c r="L79" s="100"/>
      <c r="M79" s="144"/>
      <c r="N79" s="100"/>
      <c r="O79" s="100"/>
      <c r="P79" s="103"/>
    </row>
    <row r="80" spans="1:17" ht="30" customHeight="1" x14ac:dyDescent="0.65">
      <c r="A80" s="113"/>
      <c r="B80" s="122"/>
      <c r="C80" s="115" t="s">
        <v>33</v>
      </c>
      <c r="D80" s="116"/>
      <c r="E80" s="116"/>
      <c r="F80" s="5"/>
      <c r="G80" s="125"/>
      <c r="H80" s="117"/>
      <c r="J80" s="7"/>
      <c r="K80" s="120"/>
      <c r="L80" s="113"/>
      <c r="M80" s="11"/>
      <c r="N80" s="11"/>
      <c r="O80" s="11"/>
      <c r="P80" s="11"/>
      <c r="Q80" s="10"/>
    </row>
    <row r="81" spans="1:16" ht="16.5" customHeight="1" thickBot="1" x14ac:dyDescent="0.7">
      <c r="D81" s="150" t="s">
        <v>31</v>
      </c>
      <c r="K81" s="8">
        <f>SUM(K80)</f>
        <v>0</v>
      </c>
      <c r="M81" s="83"/>
    </row>
    <row r="82" spans="1:16" ht="36" customHeight="1" thickTop="1" x14ac:dyDescent="0.65">
      <c r="A82" s="175" t="s">
        <v>30</v>
      </c>
      <c r="B82" s="175"/>
      <c r="C82" s="175"/>
      <c r="D82" s="175"/>
      <c r="E82" s="175"/>
      <c r="F82" s="175"/>
      <c r="G82" s="175"/>
      <c r="H82" s="175"/>
      <c r="I82" s="175"/>
      <c r="J82" s="175"/>
      <c r="K82" s="175"/>
      <c r="L82" s="175"/>
      <c r="M82" s="175"/>
      <c r="N82" s="175"/>
      <c r="O82" s="175"/>
      <c r="P82" s="175"/>
    </row>
    <row r="83" spans="1:16" ht="42" customHeight="1" x14ac:dyDescent="0.65">
      <c r="B83" s="83"/>
      <c r="C83" s="83"/>
      <c r="D83" s="83"/>
      <c r="E83" s="83"/>
      <c r="H83" s="83"/>
      <c r="I83" s="83"/>
      <c r="J83" s="83"/>
      <c r="K83" s="83"/>
      <c r="M83" s="83"/>
      <c r="P83" s="83"/>
    </row>
    <row r="84" spans="1:16" ht="39.9" customHeight="1" x14ac:dyDescent="0.65">
      <c r="B84" s="16"/>
      <c r="C84" s="54"/>
      <c r="D84" s="1"/>
      <c r="E84" s="1"/>
      <c r="F84" s="1"/>
      <c r="G84" s="1"/>
      <c r="H84" s="1"/>
      <c r="I84" s="1"/>
      <c r="J84" s="145"/>
      <c r="O84" s="1"/>
      <c r="P84" s="1"/>
    </row>
    <row r="85" spans="1:16" ht="39.9" customHeight="1" x14ac:dyDescent="0.65">
      <c r="B85" s="16"/>
      <c r="C85" s="54"/>
      <c r="D85" s="1"/>
      <c r="E85" s="1"/>
      <c r="F85" s="1"/>
      <c r="G85" s="1"/>
      <c r="H85" s="1"/>
      <c r="I85" s="1"/>
      <c r="K85" s="154"/>
      <c r="N85" s="6"/>
    </row>
    <row r="86" spans="1:16" ht="39.9" customHeight="1" x14ac:dyDescent="0.65">
      <c r="C86" s="54"/>
      <c r="D86" s="1"/>
      <c r="E86" s="1"/>
      <c r="G86" s="1"/>
      <c r="N86" s="6"/>
    </row>
    <row r="87" spans="1:16" x14ac:dyDescent="0.65">
      <c r="A87" s="1"/>
      <c r="B87" s="16"/>
      <c r="C87" s="1"/>
      <c r="D87" s="1"/>
      <c r="E87" s="1"/>
      <c r="F87" s="1"/>
      <c r="G87" s="1"/>
      <c r="H87" s="1"/>
      <c r="I87" s="1"/>
      <c r="M87" s="11"/>
      <c r="N87" s="6"/>
      <c r="O87" s="11"/>
    </row>
    <row r="88" spans="1:16" x14ac:dyDescent="0.65">
      <c r="A88" s="1"/>
      <c r="B88" s="16"/>
      <c r="C88" s="1"/>
      <c r="D88" s="1"/>
      <c r="E88" s="1"/>
      <c r="F88" s="1"/>
      <c r="G88" s="1"/>
      <c r="H88" s="1"/>
      <c r="I88" s="1"/>
      <c r="O88" s="1"/>
      <c r="P88" s="1"/>
    </row>
    <row r="89" spans="1:16" x14ac:dyDescent="0.65">
      <c r="G89" s="1"/>
      <c r="M89" s="11"/>
      <c r="N89" s="6"/>
      <c r="O89" s="11"/>
    </row>
    <row r="90" spans="1:16" x14ac:dyDescent="0.65">
      <c r="M90" s="11"/>
      <c r="N90" s="6"/>
      <c r="O90" s="11"/>
    </row>
    <row r="91" spans="1:16" x14ac:dyDescent="0.65">
      <c r="A91" s="1"/>
      <c r="B91" s="1"/>
      <c r="C91" s="1"/>
      <c r="D91" s="1"/>
      <c r="E91" s="1"/>
      <c r="F91" s="1"/>
      <c r="G91" s="1"/>
      <c r="H91" s="1"/>
      <c r="I91" s="1"/>
      <c r="J91" s="1"/>
      <c r="K91" s="1"/>
      <c r="L91" s="1"/>
      <c r="M91" s="11"/>
      <c r="N91" s="6"/>
      <c r="O91" s="11"/>
    </row>
    <row r="92" spans="1:16" x14ac:dyDescent="0.65">
      <c r="A92" s="1"/>
      <c r="B92" s="1"/>
      <c r="C92" s="1"/>
      <c r="D92" s="1"/>
      <c r="E92" s="1"/>
      <c r="F92" s="1"/>
      <c r="G92" s="1"/>
      <c r="H92" s="1" t="s">
        <v>136</v>
      </c>
      <c r="I92" s="1"/>
      <c r="J92" s="1"/>
      <c r="K92" s="1"/>
      <c r="L92" s="1"/>
      <c r="M92" s="11"/>
      <c r="N92" s="6"/>
      <c r="O92" s="11"/>
    </row>
  </sheetData>
  <sortState ref="A34:V39">
    <sortCondition ref="A34:A39"/>
  </sortState>
  <mergeCells count="10">
    <mergeCell ref="A82:P82"/>
    <mergeCell ref="A1:P1"/>
    <mergeCell ref="A2:P2"/>
    <mergeCell ref="A3:P3"/>
    <mergeCell ref="B5:B6"/>
    <mergeCell ref="C5:C6"/>
    <mergeCell ref="H5:I5"/>
    <mergeCell ref="L5:L7"/>
    <mergeCell ref="B7:B8"/>
    <mergeCell ref="E6:E8"/>
  </mergeCells>
  <pageMargins left="7.874015748031496E-2" right="3.937007874015748E-2" top="7.874015748031496E-2" bottom="7.874015748031496E-2" header="0.31496062992125984" footer="0.31496062992125984"/>
  <pageSetup paperSize="9" scale="2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8"/>
  <sheetViews>
    <sheetView zoomScale="55" zoomScaleNormal="55" workbookViewId="0">
      <selection activeCell="H70" sqref="H70"/>
    </sheetView>
  </sheetViews>
  <sheetFormatPr defaultColWidth="9.109375" defaultRowHeight="33.6" x14ac:dyDescent="0.65"/>
  <cols>
    <col min="1" max="1" width="20" style="35" customWidth="1"/>
    <col min="2" max="2" width="58.109375" style="35" customWidth="1"/>
    <col min="3" max="3" width="39" style="29" hidden="1" customWidth="1"/>
    <col min="4" max="4" width="38.6640625" style="30" hidden="1" customWidth="1"/>
    <col min="5" max="5" width="31.6640625" style="29" customWidth="1"/>
    <col min="6" max="6" width="33.6640625" style="31" customWidth="1"/>
    <col min="7" max="7" width="45.6640625" style="31" customWidth="1"/>
    <col min="8" max="8" width="26.6640625" style="31" customWidth="1"/>
    <col min="9" max="10" width="26.6640625" style="17" customWidth="1"/>
    <col min="11" max="11" width="18.109375" style="17" bestFit="1" customWidth="1"/>
    <col min="12" max="12" width="18.88671875" style="17" customWidth="1"/>
    <col min="13" max="14" width="9.109375" style="17"/>
    <col min="15" max="15" width="20.6640625" style="17" bestFit="1" customWidth="1"/>
    <col min="16" max="16384" width="9.109375" style="17"/>
  </cols>
  <sheetData>
    <row r="1" spans="1:15" ht="33" customHeight="1" x14ac:dyDescent="0.65">
      <c r="A1" s="188" t="s">
        <v>104</v>
      </c>
      <c r="B1" s="189"/>
      <c r="C1" s="189"/>
      <c r="D1" s="189"/>
      <c r="E1" s="189"/>
      <c r="F1" s="189"/>
      <c r="G1" s="189"/>
      <c r="H1" s="189"/>
      <c r="I1" s="189"/>
      <c r="J1" s="190"/>
    </row>
    <row r="2" spans="1:15" ht="21.6" customHeight="1" x14ac:dyDescent="0.65">
      <c r="A2" s="191" t="s">
        <v>56</v>
      </c>
      <c r="B2" s="192"/>
      <c r="C2" s="192"/>
      <c r="D2" s="192"/>
      <c r="E2" s="192"/>
      <c r="F2" s="192"/>
      <c r="G2" s="192"/>
      <c r="H2" s="192"/>
      <c r="I2" s="192"/>
      <c r="J2" s="193"/>
    </row>
    <row r="3" spans="1:15" ht="19.5" customHeight="1" x14ac:dyDescent="0.65">
      <c r="A3" s="18" t="s">
        <v>57</v>
      </c>
      <c r="B3" s="19"/>
      <c r="C3" s="20"/>
      <c r="D3" s="20"/>
      <c r="E3" s="20" t="s">
        <v>58</v>
      </c>
      <c r="F3" s="20"/>
      <c r="G3" s="21" t="s">
        <v>59</v>
      </c>
      <c r="H3" s="194">
        <f ca="1">TODAY()</f>
        <v>44993</v>
      </c>
      <c r="I3" s="194"/>
      <c r="J3" s="195"/>
    </row>
    <row r="4" spans="1:15" ht="30.75" customHeight="1" thickBot="1" x14ac:dyDescent="0.7">
      <c r="A4" s="22" t="s">
        <v>60</v>
      </c>
      <c r="B4" s="22" t="s">
        <v>61</v>
      </c>
      <c r="C4" s="22" t="s">
        <v>62</v>
      </c>
      <c r="D4" s="23" t="s">
        <v>63</v>
      </c>
      <c r="E4" s="24" t="s">
        <v>64</v>
      </c>
      <c r="F4" s="22" t="s">
        <v>9</v>
      </c>
      <c r="G4" s="22" t="s">
        <v>65</v>
      </c>
      <c r="H4" s="25" t="s">
        <v>66</v>
      </c>
      <c r="I4" s="26" t="s">
        <v>67</v>
      </c>
      <c r="J4" s="25" t="s">
        <v>68</v>
      </c>
    </row>
    <row r="5" spans="1:15" ht="49.2" customHeight="1" thickTop="1" x14ac:dyDescent="0.65">
      <c r="A5" s="80" t="s">
        <v>69</v>
      </c>
      <c r="B5" s="35" t="s">
        <v>149</v>
      </c>
      <c r="C5" s="29" t="s">
        <v>289</v>
      </c>
      <c r="D5" s="30" t="s">
        <v>290</v>
      </c>
      <c r="E5" s="66" t="s">
        <v>121</v>
      </c>
      <c r="F5" s="78" t="s">
        <v>122</v>
      </c>
      <c r="G5" s="78" t="s">
        <v>256</v>
      </c>
      <c r="H5" s="31">
        <v>24000</v>
      </c>
      <c r="I5" s="31">
        <v>24000</v>
      </c>
      <c r="J5" s="31">
        <v>83480</v>
      </c>
      <c r="K5" s="60"/>
    </row>
    <row r="6" spans="1:15" ht="31.95" customHeight="1" x14ac:dyDescent="0.65"/>
    <row r="7" spans="1:15" ht="31.95" customHeight="1" x14ac:dyDescent="0.65">
      <c r="A7" s="61" t="s">
        <v>71</v>
      </c>
      <c r="B7" s="64" t="s">
        <v>70</v>
      </c>
      <c r="C7" s="51"/>
      <c r="D7" s="52"/>
      <c r="E7" s="70"/>
      <c r="F7" s="70"/>
      <c r="G7" s="70"/>
      <c r="H7" s="81"/>
      <c r="I7" s="81"/>
      <c r="J7" s="81"/>
      <c r="K7" s="60"/>
    </row>
    <row r="8" spans="1:15" ht="14.4" customHeight="1" x14ac:dyDescent="0.65">
      <c r="A8" s="57"/>
      <c r="B8" s="158"/>
      <c r="C8" s="159"/>
      <c r="D8" s="160"/>
      <c r="E8" s="161"/>
      <c r="F8" s="162"/>
      <c r="G8" s="162"/>
      <c r="H8" s="163"/>
      <c r="I8" s="163"/>
      <c r="J8" s="163"/>
      <c r="K8" s="60"/>
    </row>
    <row r="9" spans="1:15" ht="31.95" customHeight="1" x14ac:dyDescent="0.65">
      <c r="A9" s="63" t="s">
        <v>111</v>
      </c>
      <c r="B9" s="64" t="s">
        <v>70</v>
      </c>
      <c r="C9" s="51"/>
      <c r="D9" s="52"/>
      <c r="E9" s="70"/>
      <c r="F9" s="70"/>
      <c r="G9" s="70"/>
      <c r="H9" s="81"/>
      <c r="I9" s="81"/>
      <c r="J9" s="81"/>
      <c r="K9" s="60"/>
    </row>
    <row r="10" spans="1:15" ht="14.4" customHeight="1" x14ac:dyDescent="0.65">
      <c r="A10" s="61"/>
      <c r="B10" s="65"/>
      <c r="C10" s="49"/>
      <c r="D10" s="50"/>
      <c r="E10" s="47"/>
      <c r="F10" s="66"/>
      <c r="G10" s="66"/>
      <c r="H10" s="67"/>
      <c r="I10" s="67"/>
      <c r="J10" s="58"/>
      <c r="K10" s="60"/>
      <c r="O10" s="34"/>
    </row>
    <row r="11" spans="1:15" ht="31.95" customHeight="1" x14ac:dyDescent="0.65">
      <c r="A11" s="61" t="s">
        <v>72</v>
      </c>
      <c r="B11" s="64" t="s">
        <v>70</v>
      </c>
      <c r="C11" s="51"/>
      <c r="D11" s="52"/>
      <c r="E11" s="70"/>
      <c r="F11" s="70"/>
      <c r="G11" s="70"/>
      <c r="H11" s="81"/>
      <c r="I11" s="81"/>
      <c r="J11" s="81"/>
      <c r="K11" s="60"/>
      <c r="L11" s="34"/>
      <c r="O11" s="34"/>
    </row>
    <row r="12" spans="1:15" ht="31.95" customHeight="1" x14ac:dyDescent="0.65">
      <c r="A12" s="61"/>
      <c r="K12" s="60"/>
    </row>
    <row r="13" spans="1:15" ht="31.95" customHeight="1" x14ac:dyDescent="0.65">
      <c r="A13" s="61" t="s">
        <v>73</v>
      </c>
      <c r="B13" s="35" t="s">
        <v>147</v>
      </c>
      <c r="C13" s="29" t="s">
        <v>249</v>
      </c>
      <c r="D13" s="30" t="s">
        <v>250</v>
      </c>
      <c r="E13" s="66" t="s">
        <v>121</v>
      </c>
      <c r="F13" s="78" t="s">
        <v>45</v>
      </c>
      <c r="G13" s="78" t="s">
        <v>212</v>
      </c>
      <c r="H13" s="31">
        <v>56500</v>
      </c>
      <c r="I13" s="31">
        <v>139677</v>
      </c>
      <c r="J13" s="31">
        <v>0</v>
      </c>
      <c r="K13" s="60"/>
    </row>
    <row r="14" spans="1:15" ht="31.95" customHeight="1" x14ac:dyDescent="0.65">
      <c r="A14" s="61"/>
      <c r="K14" s="60"/>
    </row>
    <row r="15" spans="1:15" ht="31.95" customHeight="1" x14ac:dyDescent="0.65">
      <c r="A15" s="63" t="s">
        <v>74</v>
      </c>
      <c r="B15" s="64" t="s">
        <v>70</v>
      </c>
      <c r="C15" s="51"/>
      <c r="D15" s="52"/>
      <c r="E15" s="70"/>
      <c r="F15" s="70"/>
      <c r="G15" s="70"/>
      <c r="H15" s="81"/>
      <c r="I15" s="81"/>
      <c r="J15" s="81"/>
      <c r="K15" s="60"/>
    </row>
    <row r="16" spans="1:15" ht="31.95" customHeight="1" x14ac:dyDescent="0.65">
      <c r="A16" s="77"/>
      <c r="K16" s="60"/>
      <c r="L16" s="34"/>
    </row>
    <row r="17" spans="1:15" ht="31.95" customHeight="1" x14ac:dyDescent="0.65">
      <c r="A17" s="61" t="s">
        <v>75</v>
      </c>
      <c r="B17" s="65" t="s">
        <v>189</v>
      </c>
      <c r="C17" s="29" t="s">
        <v>287</v>
      </c>
      <c r="D17" s="30" t="s">
        <v>288</v>
      </c>
      <c r="E17" s="66" t="s">
        <v>121</v>
      </c>
      <c r="F17" s="78" t="s">
        <v>134</v>
      </c>
      <c r="G17" s="77" t="s">
        <v>223</v>
      </c>
      <c r="H17" s="82">
        <v>0</v>
      </c>
      <c r="I17" s="82">
        <v>0</v>
      </c>
      <c r="J17" s="82">
        <v>40000</v>
      </c>
      <c r="K17" s="60"/>
    </row>
    <row r="18" spans="1:15" ht="31.95" customHeight="1" x14ac:dyDescent="0.65"/>
    <row r="19" spans="1:15" ht="31.95" customHeight="1" x14ac:dyDescent="0.65">
      <c r="A19" s="61" t="s">
        <v>116</v>
      </c>
      <c r="B19" s="64" t="s">
        <v>70</v>
      </c>
      <c r="C19" s="51"/>
      <c r="D19" s="52"/>
      <c r="E19" s="70"/>
      <c r="F19" s="70"/>
      <c r="G19" s="70"/>
      <c r="H19" s="81"/>
      <c r="I19" s="81"/>
      <c r="J19" s="81"/>
      <c r="K19" s="60"/>
      <c r="O19" s="43"/>
    </row>
    <row r="20" spans="1:15" ht="31.95" customHeight="1" x14ac:dyDescent="0.65">
      <c r="A20" s="61"/>
      <c r="K20" s="60"/>
      <c r="O20" s="43"/>
    </row>
    <row r="21" spans="1:15" ht="31.95" customHeight="1" x14ac:dyDescent="0.65">
      <c r="A21" s="61" t="s">
        <v>117</v>
      </c>
      <c r="B21" s="35" t="s">
        <v>190</v>
      </c>
      <c r="C21" s="29" t="s">
        <v>291</v>
      </c>
      <c r="D21" s="30" t="s">
        <v>292</v>
      </c>
      <c r="E21" s="66" t="s">
        <v>225</v>
      </c>
      <c r="F21" s="78" t="s">
        <v>293</v>
      </c>
      <c r="G21" s="66" t="s">
        <v>228</v>
      </c>
      <c r="H21" s="82">
        <v>7357</v>
      </c>
      <c r="I21" s="82">
        <v>7357</v>
      </c>
      <c r="J21" s="82">
        <v>6197</v>
      </c>
      <c r="K21" s="60"/>
      <c r="O21" s="43"/>
    </row>
    <row r="22" spans="1:15" ht="31.95" customHeight="1" x14ac:dyDescent="0.65">
      <c r="A22" s="57"/>
      <c r="K22" s="60"/>
    </row>
    <row r="23" spans="1:15" ht="31.95" customHeight="1" x14ac:dyDescent="0.65">
      <c r="A23" s="61" t="s">
        <v>118</v>
      </c>
      <c r="B23" s="64" t="s">
        <v>70</v>
      </c>
      <c r="C23" s="51"/>
      <c r="D23" s="52"/>
      <c r="E23" s="70"/>
      <c r="F23" s="70"/>
      <c r="G23" s="70"/>
      <c r="H23" s="81"/>
      <c r="I23" s="81"/>
      <c r="J23" s="81"/>
      <c r="K23" s="60"/>
      <c r="O23" s="43"/>
    </row>
    <row r="24" spans="1:15" ht="31.95" customHeight="1" x14ac:dyDescent="0.65">
      <c r="A24" s="61"/>
      <c r="K24" s="60"/>
    </row>
    <row r="25" spans="1:15" ht="31.95" customHeight="1" x14ac:dyDescent="0.65">
      <c r="A25" s="61" t="s">
        <v>110</v>
      </c>
      <c r="B25" s="64" t="s">
        <v>70</v>
      </c>
      <c r="C25" s="51"/>
      <c r="D25" s="52"/>
      <c r="E25" s="70"/>
      <c r="F25" s="70"/>
      <c r="G25" s="70"/>
      <c r="H25" s="81"/>
      <c r="I25" s="81"/>
      <c r="J25" s="81"/>
      <c r="K25" s="60"/>
    </row>
    <row r="26" spans="1:15" ht="31.95" customHeight="1" x14ac:dyDescent="0.65">
      <c r="A26" s="61"/>
      <c r="K26" s="60"/>
    </row>
    <row r="27" spans="1:15" ht="31.95" customHeight="1" x14ac:dyDescent="0.65">
      <c r="A27" s="61" t="s">
        <v>127</v>
      </c>
      <c r="B27" s="65" t="s">
        <v>157</v>
      </c>
      <c r="C27" s="29" t="s">
        <v>180</v>
      </c>
      <c r="D27" s="29" t="s">
        <v>184</v>
      </c>
      <c r="E27" s="66" t="s">
        <v>121</v>
      </c>
      <c r="F27" s="78" t="s">
        <v>138</v>
      </c>
      <c r="G27" s="28" t="s">
        <v>178</v>
      </c>
      <c r="H27" s="82">
        <v>4780</v>
      </c>
      <c r="I27" s="82">
        <v>18450</v>
      </c>
      <c r="J27" s="82">
        <v>2220</v>
      </c>
      <c r="K27" s="60"/>
    </row>
    <row r="28" spans="1:15" ht="31.95" customHeight="1" x14ac:dyDescent="0.65">
      <c r="A28" s="61"/>
      <c r="K28" s="59"/>
    </row>
    <row r="29" spans="1:15" ht="31.95" customHeight="1" x14ac:dyDescent="0.65">
      <c r="A29" s="61" t="s">
        <v>177</v>
      </c>
      <c r="B29" s="172" t="s">
        <v>199</v>
      </c>
      <c r="C29" s="173" t="s">
        <v>294</v>
      </c>
      <c r="D29" s="174" t="s">
        <v>295</v>
      </c>
      <c r="E29" s="66" t="s">
        <v>121</v>
      </c>
      <c r="F29" s="79" t="s">
        <v>201</v>
      </c>
      <c r="G29" s="66" t="s">
        <v>257</v>
      </c>
      <c r="H29" s="69">
        <v>270</v>
      </c>
      <c r="I29" s="69">
        <v>270</v>
      </c>
      <c r="J29" s="69">
        <v>8847</v>
      </c>
      <c r="K29" s="59"/>
    </row>
    <row r="30" spans="1:15" ht="35.4" customHeight="1" x14ac:dyDescent="0.65">
      <c r="A30" s="61"/>
      <c r="B30" s="172"/>
      <c r="C30" s="173"/>
      <c r="D30" s="174"/>
      <c r="E30" s="66"/>
      <c r="F30" s="79"/>
      <c r="G30" s="66"/>
      <c r="H30" s="69"/>
      <c r="I30" s="69"/>
      <c r="J30" s="69"/>
      <c r="K30" s="59"/>
    </row>
    <row r="31" spans="1:15" ht="31.95" customHeight="1" x14ac:dyDescent="0.65">
      <c r="A31" s="61" t="s">
        <v>76</v>
      </c>
      <c r="B31" s="64" t="s">
        <v>70</v>
      </c>
      <c r="C31" s="51"/>
      <c r="D31" s="52"/>
      <c r="E31" s="70"/>
      <c r="F31" s="70"/>
      <c r="G31" s="70"/>
      <c r="H31" s="81"/>
      <c r="I31" s="81"/>
      <c r="J31" s="81"/>
      <c r="K31" s="60"/>
    </row>
    <row r="32" spans="1:15" ht="13.2" customHeight="1" x14ac:dyDescent="0.65">
      <c r="A32" s="61"/>
      <c r="B32" s="57"/>
      <c r="C32" s="47"/>
      <c r="D32" s="48"/>
      <c r="E32" s="47"/>
      <c r="F32" s="58"/>
      <c r="G32" s="58"/>
      <c r="H32" s="58"/>
      <c r="I32" s="60"/>
      <c r="J32" s="60"/>
      <c r="K32" s="60"/>
    </row>
    <row r="33" spans="1:15" ht="31.95" customHeight="1" x14ac:dyDescent="0.65">
      <c r="A33" s="61" t="s">
        <v>100</v>
      </c>
      <c r="B33" s="35" t="s">
        <v>194</v>
      </c>
      <c r="C33" s="29" t="s">
        <v>251</v>
      </c>
      <c r="D33" s="30" t="s">
        <v>252</v>
      </c>
      <c r="E33" s="66" t="s">
        <v>121</v>
      </c>
      <c r="F33" s="78" t="s">
        <v>195</v>
      </c>
      <c r="G33" s="66" t="s">
        <v>229</v>
      </c>
      <c r="H33" s="82">
        <v>4077</v>
      </c>
      <c r="I33" s="82">
        <v>4786</v>
      </c>
      <c r="J33" s="82">
        <v>25214</v>
      </c>
      <c r="K33" s="48"/>
      <c r="L33" s="29"/>
      <c r="M33" s="29"/>
      <c r="N33" s="29"/>
      <c r="O33" s="31"/>
    </row>
    <row r="34" spans="1:15" ht="31.95" customHeight="1" x14ac:dyDescent="0.65">
      <c r="A34" s="80"/>
      <c r="K34" s="60"/>
    </row>
    <row r="35" spans="1:15" ht="31.95" customHeight="1" x14ac:dyDescent="0.65">
      <c r="A35" s="80" t="s">
        <v>115</v>
      </c>
      <c r="B35" s="35" t="s">
        <v>160</v>
      </c>
      <c r="C35" s="29" t="s">
        <v>253</v>
      </c>
      <c r="D35" s="30" t="s">
        <v>254</v>
      </c>
      <c r="E35" s="66" t="s">
        <v>121</v>
      </c>
      <c r="F35" s="78" t="s">
        <v>159</v>
      </c>
      <c r="G35" s="66" t="s">
        <v>232</v>
      </c>
      <c r="H35" s="82">
        <v>13000</v>
      </c>
      <c r="I35" s="82">
        <v>13837</v>
      </c>
      <c r="J35" s="82">
        <v>16913</v>
      </c>
      <c r="K35" s="60"/>
    </row>
    <row r="36" spans="1:15" ht="31.95" customHeight="1" x14ac:dyDescent="0.65">
      <c r="A36" s="80"/>
      <c r="K36" s="60"/>
    </row>
    <row r="37" spans="1:15" ht="31.95" customHeight="1" x14ac:dyDescent="0.65">
      <c r="A37" s="61" t="s">
        <v>77</v>
      </c>
      <c r="B37" s="172" t="s">
        <v>155</v>
      </c>
      <c r="C37" s="29" t="s">
        <v>296</v>
      </c>
      <c r="D37" s="30" t="s">
        <v>297</v>
      </c>
      <c r="E37" s="66" t="s">
        <v>121</v>
      </c>
      <c r="F37" s="79" t="s">
        <v>154</v>
      </c>
      <c r="G37" s="66" t="s">
        <v>258</v>
      </c>
      <c r="H37" s="69">
        <v>8000</v>
      </c>
      <c r="I37" s="69">
        <v>8000</v>
      </c>
      <c r="J37" s="69">
        <v>12000</v>
      </c>
      <c r="K37" s="60"/>
    </row>
    <row r="38" spans="1:15" ht="31.95" customHeight="1" x14ac:dyDescent="0.65">
      <c r="A38" s="61"/>
      <c r="K38" s="60"/>
    </row>
    <row r="39" spans="1:15" ht="31.95" customHeight="1" x14ac:dyDescent="0.65">
      <c r="A39" s="61" t="s">
        <v>78</v>
      </c>
      <c r="B39" s="35" t="s">
        <v>173</v>
      </c>
      <c r="C39" s="29" t="s">
        <v>255</v>
      </c>
      <c r="D39" s="30" t="s">
        <v>298</v>
      </c>
      <c r="E39" s="66" t="s">
        <v>230</v>
      </c>
      <c r="F39" s="78" t="s">
        <v>161</v>
      </c>
      <c r="G39" s="66" t="s">
        <v>231</v>
      </c>
      <c r="H39" s="82">
        <v>22000</v>
      </c>
      <c r="I39" s="82">
        <v>22000</v>
      </c>
      <c r="J39" s="82">
        <v>7252</v>
      </c>
      <c r="K39" s="60"/>
      <c r="L39" s="43"/>
    </row>
    <row r="40" spans="1:15" ht="31.95" customHeight="1" x14ac:dyDescent="0.65">
      <c r="A40" s="61"/>
      <c r="K40" s="60"/>
    </row>
    <row r="41" spans="1:15" ht="31.95" customHeight="1" x14ac:dyDescent="0.65">
      <c r="A41" s="61" t="s">
        <v>79</v>
      </c>
      <c r="B41" s="64" t="s">
        <v>70</v>
      </c>
      <c r="C41" s="51"/>
      <c r="D41" s="52"/>
      <c r="E41" s="70"/>
      <c r="F41" s="70"/>
      <c r="G41" s="70"/>
      <c r="H41" s="81"/>
      <c r="I41" s="81"/>
      <c r="J41" s="81"/>
      <c r="K41" s="60"/>
    </row>
    <row r="42" spans="1:15" ht="28.8" customHeight="1" x14ac:dyDescent="0.65">
      <c r="A42" s="61"/>
      <c r="K42" s="60"/>
    </row>
    <row r="43" spans="1:15" ht="31.95" customHeight="1" x14ac:dyDescent="0.65">
      <c r="A43" s="61" t="s">
        <v>80</v>
      </c>
      <c r="B43" s="65" t="s">
        <v>119</v>
      </c>
      <c r="C43" s="49" t="s">
        <v>143</v>
      </c>
      <c r="D43" s="50" t="s">
        <v>120</v>
      </c>
      <c r="E43" s="66"/>
      <c r="F43" s="78" t="s">
        <v>126</v>
      </c>
      <c r="G43" s="68"/>
      <c r="H43" s="69"/>
      <c r="I43" s="69"/>
      <c r="J43" s="69"/>
      <c r="K43" s="60"/>
    </row>
    <row r="44" spans="1:15" ht="24" customHeight="1" x14ac:dyDescent="0.65">
      <c r="A44" s="61"/>
      <c r="B44" s="65"/>
      <c r="C44" s="49"/>
      <c r="D44" s="50"/>
      <c r="E44" s="66"/>
      <c r="F44" s="68"/>
      <c r="G44" s="68"/>
      <c r="H44" s="69"/>
      <c r="I44" s="69"/>
      <c r="J44" s="69"/>
      <c r="K44" s="60"/>
    </row>
    <row r="45" spans="1:15" ht="31.95" customHeight="1" x14ac:dyDescent="0.65">
      <c r="A45" s="61" t="s">
        <v>139</v>
      </c>
      <c r="B45" s="64" t="s">
        <v>70</v>
      </c>
      <c r="C45" s="51"/>
      <c r="D45" s="52"/>
      <c r="E45" s="70"/>
      <c r="F45" s="70"/>
      <c r="G45" s="70"/>
      <c r="H45" s="81"/>
      <c r="I45" s="81"/>
      <c r="J45" s="81"/>
      <c r="K45" s="60"/>
    </row>
    <row r="46" spans="1:15" ht="31.95" customHeight="1" x14ac:dyDescent="0.65">
      <c r="A46" s="61"/>
      <c r="E46" s="66"/>
      <c r="F46" s="78"/>
      <c r="G46" s="66"/>
      <c r="H46" s="69"/>
      <c r="I46" s="69"/>
      <c r="J46" s="69"/>
      <c r="K46" s="59"/>
    </row>
    <row r="47" spans="1:15" ht="31.95" customHeight="1" x14ac:dyDescent="0.65">
      <c r="A47" s="63" t="s">
        <v>132</v>
      </c>
      <c r="B47" s="172" t="s">
        <v>174</v>
      </c>
      <c r="C47" s="29" t="s">
        <v>299</v>
      </c>
      <c r="D47" s="30" t="s">
        <v>300</v>
      </c>
      <c r="E47" s="66" t="s">
        <v>121</v>
      </c>
      <c r="F47" s="79" t="s">
        <v>175</v>
      </c>
      <c r="G47" s="66" t="s">
        <v>231</v>
      </c>
      <c r="H47" s="69">
        <v>6500</v>
      </c>
      <c r="I47" s="69">
        <v>6500</v>
      </c>
      <c r="J47" s="69">
        <v>22264</v>
      </c>
      <c r="K47" s="60"/>
    </row>
    <row r="48" spans="1:15" ht="31.95" customHeight="1" x14ac:dyDescent="0.65"/>
    <row r="49" spans="1:12" ht="31.95" customHeight="1" x14ac:dyDescent="0.65">
      <c r="A49" s="61" t="s">
        <v>81</v>
      </c>
      <c r="B49" s="64" t="s">
        <v>70</v>
      </c>
      <c r="C49" s="51"/>
      <c r="D49" s="52"/>
      <c r="E49" s="70"/>
      <c r="F49" s="70"/>
      <c r="G49" s="70"/>
      <c r="H49" s="81"/>
      <c r="I49" s="81"/>
      <c r="J49" s="81"/>
      <c r="K49" s="60"/>
    </row>
    <row r="50" spans="1:12" s="33" customFormat="1" ht="31.95" customHeight="1" x14ac:dyDescent="0.65">
      <c r="A50" s="71"/>
      <c r="B50" s="171"/>
      <c r="C50" s="159"/>
      <c r="D50" s="159"/>
      <c r="K50" s="72"/>
      <c r="L50" s="32"/>
    </row>
    <row r="51" spans="1:12" ht="31.95" customHeight="1" x14ac:dyDescent="0.65">
      <c r="A51" s="61" t="s">
        <v>82</v>
      </c>
      <c r="B51" s="35" t="s">
        <v>156</v>
      </c>
      <c r="C51" s="29" t="s">
        <v>179</v>
      </c>
      <c r="D51" s="30" t="s">
        <v>211</v>
      </c>
      <c r="E51" s="66" t="s">
        <v>121</v>
      </c>
      <c r="F51" s="79" t="s">
        <v>135</v>
      </c>
      <c r="G51" s="79" t="s">
        <v>150</v>
      </c>
      <c r="H51" s="157">
        <v>7600</v>
      </c>
      <c r="I51" s="157">
        <v>31006</v>
      </c>
      <c r="J51" s="157">
        <v>25994</v>
      </c>
      <c r="K51" s="73"/>
      <c r="L51" s="32"/>
    </row>
    <row r="52" spans="1:12" ht="31.95" customHeight="1" x14ac:dyDescent="0.65">
      <c r="A52" s="61"/>
      <c r="K52" s="60"/>
      <c r="L52" s="32"/>
    </row>
    <row r="53" spans="1:12" s="32" customFormat="1" ht="31.95" customHeight="1" x14ac:dyDescent="0.65">
      <c r="A53" s="61" t="s">
        <v>83</v>
      </c>
      <c r="B53" s="64" t="s">
        <v>70</v>
      </c>
      <c r="C53" s="51"/>
      <c r="D53" s="52"/>
      <c r="E53" s="70"/>
      <c r="F53" s="70"/>
      <c r="G53" s="70"/>
      <c r="H53" s="81"/>
      <c r="I53" s="81"/>
      <c r="J53" s="81"/>
      <c r="K53" s="74"/>
    </row>
    <row r="54" spans="1:12" s="32" customFormat="1" ht="31.95" customHeight="1" x14ac:dyDescent="0.65">
      <c r="A54" s="61"/>
      <c r="B54" s="170"/>
      <c r="C54" s="29"/>
      <c r="D54" s="29"/>
      <c r="K54" s="74"/>
    </row>
    <row r="55" spans="1:12" ht="31.95" customHeight="1" x14ac:dyDescent="0.65">
      <c r="A55" s="61" t="s">
        <v>84</v>
      </c>
      <c r="B55" s="64" t="s">
        <v>70</v>
      </c>
      <c r="C55" s="51"/>
      <c r="D55" s="52"/>
      <c r="E55" s="70"/>
      <c r="F55" s="70"/>
      <c r="G55" s="70"/>
      <c r="H55" s="81"/>
      <c r="I55" s="81"/>
      <c r="J55" s="81"/>
      <c r="K55" s="60"/>
      <c r="L55" s="32"/>
    </row>
    <row r="56" spans="1:12" ht="31.95" customHeight="1" x14ac:dyDescent="0.65">
      <c r="E56" s="76"/>
      <c r="F56" s="78"/>
      <c r="G56" s="155"/>
      <c r="I56" s="31"/>
      <c r="J56" s="31"/>
    </row>
    <row r="57" spans="1:12" ht="31.95" customHeight="1" x14ac:dyDescent="0.65">
      <c r="A57" s="61" t="s">
        <v>85</v>
      </c>
      <c r="B57" s="64" t="s">
        <v>70</v>
      </c>
      <c r="C57" s="51"/>
      <c r="D57" s="52"/>
      <c r="E57" s="70"/>
      <c r="F57" s="70"/>
      <c r="G57" s="70"/>
      <c r="H57" s="81"/>
      <c r="I57" s="81"/>
      <c r="J57" s="81"/>
      <c r="K57" s="60"/>
    </row>
    <row r="58" spans="1:12" ht="31.95" customHeight="1" x14ac:dyDescent="0.65">
      <c r="A58" s="61"/>
      <c r="K58" s="60"/>
    </row>
    <row r="59" spans="1:12" ht="31.95" customHeight="1" x14ac:dyDescent="0.65">
      <c r="A59" s="61" t="s">
        <v>86</v>
      </c>
      <c r="B59" s="35" t="s">
        <v>222</v>
      </c>
      <c r="C59" s="29" t="s">
        <v>162</v>
      </c>
      <c r="D59" s="30" t="s">
        <v>163</v>
      </c>
      <c r="E59" s="29" t="s">
        <v>121</v>
      </c>
      <c r="F59" s="78" t="s">
        <v>123</v>
      </c>
      <c r="G59" s="66" t="s">
        <v>133</v>
      </c>
      <c r="H59" s="82">
        <v>1158</v>
      </c>
      <c r="I59" s="82">
        <v>15419</v>
      </c>
      <c r="J59" s="82">
        <v>4619</v>
      </c>
      <c r="K59" s="60"/>
    </row>
    <row r="60" spans="1:12" ht="31.95" customHeight="1" x14ac:dyDescent="0.65">
      <c r="A60" s="61"/>
      <c r="K60" s="60"/>
    </row>
    <row r="61" spans="1:12" ht="31.95" customHeight="1" x14ac:dyDescent="0.65">
      <c r="A61" s="61" t="s">
        <v>87</v>
      </c>
      <c r="B61" s="64" t="s">
        <v>70</v>
      </c>
      <c r="C61" s="51"/>
      <c r="D61" s="52"/>
      <c r="E61" s="70"/>
      <c r="F61" s="70"/>
      <c r="G61" s="70"/>
      <c r="H61" s="81"/>
      <c r="I61" s="81"/>
      <c r="J61" s="81"/>
      <c r="K61" s="75"/>
      <c r="L61" s="43"/>
    </row>
    <row r="62" spans="1:12" ht="15.6" customHeight="1" x14ac:dyDescent="0.65">
      <c r="A62" s="71"/>
      <c r="K62" s="60"/>
    </row>
    <row r="63" spans="1:12" ht="31.95" customHeight="1" x14ac:dyDescent="0.65">
      <c r="A63" s="61" t="s">
        <v>88</v>
      </c>
      <c r="B63" s="64" t="s">
        <v>70</v>
      </c>
      <c r="C63" s="51"/>
      <c r="D63" s="52"/>
      <c r="E63" s="70"/>
      <c r="F63" s="70"/>
      <c r="G63" s="70"/>
      <c r="H63" s="70"/>
      <c r="I63" s="70"/>
      <c r="J63" s="70"/>
      <c r="K63" s="60"/>
    </row>
    <row r="64" spans="1:12" s="33" customFormat="1" ht="31.95" customHeight="1" x14ac:dyDescent="0.65">
      <c r="A64" s="61"/>
      <c r="B64" s="57"/>
      <c r="C64" s="47"/>
      <c r="D64" s="48"/>
      <c r="E64" s="47"/>
      <c r="F64" s="47"/>
      <c r="G64" s="47"/>
      <c r="H64" s="58"/>
      <c r="I64" s="58"/>
      <c r="J64" s="58"/>
      <c r="K64" s="62"/>
    </row>
    <row r="65" spans="1:15" ht="31.95" customHeight="1" x14ac:dyDescent="0.65">
      <c r="A65" s="61" t="s">
        <v>89</v>
      </c>
      <c r="B65" s="64" t="s">
        <v>70</v>
      </c>
      <c r="C65" s="51"/>
      <c r="D65" s="52"/>
      <c r="E65" s="70"/>
      <c r="F65" s="70"/>
      <c r="G65" s="70"/>
      <c r="H65" s="70"/>
      <c r="I65" s="70"/>
      <c r="J65" s="70"/>
      <c r="K65" s="60"/>
    </row>
    <row r="66" spans="1:15" ht="31.95" customHeight="1" x14ac:dyDescent="0.65">
      <c r="A66" s="44"/>
    </row>
    <row r="67" spans="1:15" ht="31.95" customHeight="1" x14ac:dyDescent="0.65">
      <c r="A67" s="28" t="s">
        <v>90</v>
      </c>
      <c r="B67" s="64" t="s">
        <v>70</v>
      </c>
      <c r="C67" s="51"/>
      <c r="D67" s="52"/>
      <c r="E67" s="70"/>
      <c r="F67" s="70"/>
      <c r="G67" s="70"/>
      <c r="H67" s="70"/>
      <c r="I67" s="70"/>
      <c r="J67" s="70"/>
      <c r="L67" s="34"/>
    </row>
    <row r="68" spans="1:15" s="33" customFormat="1" ht="31.95" customHeight="1" x14ac:dyDescent="0.65">
      <c r="A68" s="28"/>
      <c r="J68" s="33" t="s">
        <v>185</v>
      </c>
      <c r="O68" s="55"/>
    </row>
    <row r="69" spans="1:15" ht="31.95" customHeight="1" x14ac:dyDescent="0.65">
      <c r="A69" s="28" t="s">
        <v>91</v>
      </c>
      <c r="B69" s="64" t="s">
        <v>70</v>
      </c>
      <c r="C69" s="51"/>
      <c r="D69" s="52"/>
      <c r="E69" s="70"/>
      <c r="F69" s="70"/>
      <c r="G69" s="70"/>
      <c r="H69" s="70"/>
      <c r="I69" s="70"/>
      <c r="J69" s="70"/>
    </row>
    <row r="70" spans="1:15" ht="32.1" customHeight="1" x14ac:dyDescent="0.65">
      <c r="A70" s="36" t="s">
        <v>92</v>
      </c>
    </row>
    <row r="71" spans="1:15" ht="33" customHeight="1" x14ac:dyDescent="0.65">
      <c r="A71" s="27" t="s">
        <v>142</v>
      </c>
      <c r="B71" s="35" t="s">
        <v>93</v>
      </c>
      <c r="F71" s="29"/>
      <c r="G71" s="29"/>
      <c r="H71" s="37"/>
      <c r="I71" s="31"/>
      <c r="J71" s="31"/>
    </row>
    <row r="72" spans="1:15" ht="27.9" customHeight="1" x14ac:dyDescent="0.65">
      <c r="A72" s="38">
        <v>2</v>
      </c>
      <c r="B72" s="35" t="s">
        <v>94</v>
      </c>
      <c r="F72" s="29"/>
      <c r="G72" s="29"/>
      <c r="H72" s="37"/>
      <c r="I72" s="31"/>
      <c r="J72" s="31"/>
    </row>
    <row r="73" spans="1:15" ht="27.9" customHeight="1" x14ac:dyDescent="0.65">
      <c r="A73" s="38">
        <v>3</v>
      </c>
      <c r="B73" s="181" t="s">
        <v>95</v>
      </c>
      <c r="C73" s="181"/>
      <c r="D73" s="181"/>
      <c r="E73" s="181"/>
      <c r="F73" s="181"/>
      <c r="G73" s="181"/>
      <c r="H73" s="181"/>
      <c r="I73" s="181"/>
      <c r="J73" s="181"/>
    </row>
    <row r="74" spans="1:15" ht="27.9" customHeight="1" x14ac:dyDescent="0.65">
      <c r="A74" s="38">
        <v>4</v>
      </c>
      <c r="B74" s="181" t="s">
        <v>96</v>
      </c>
      <c r="C74" s="181"/>
      <c r="D74" s="181"/>
      <c r="E74" s="181"/>
      <c r="F74" s="181"/>
      <c r="G74" s="181"/>
      <c r="H74" s="181"/>
      <c r="I74" s="181"/>
      <c r="J74" s="181"/>
    </row>
    <row r="75" spans="1:15" ht="27.9" customHeight="1" x14ac:dyDescent="0.65">
      <c r="A75" s="38">
        <v>5</v>
      </c>
      <c r="B75" s="181" t="s">
        <v>105</v>
      </c>
      <c r="C75" s="181"/>
      <c r="D75" s="181"/>
      <c r="E75" s="181"/>
      <c r="F75" s="181"/>
      <c r="G75" s="181"/>
      <c r="H75" s="181"/>
      <c r="I75" s="181"/>
      <c r="J75" s="181"/>
    </row>
    <row r="76" spans="1:15" ht="27.9" customHeight="1" x14ac:dyDescent="0.65">
      <c r="A76" s="38">
        <v>6</v>
      </c>
      <c r="B76" s="181" t="s">
        <v>112</v>
      </c>
      <c r="C76" s="181"/>
      <c r="D76" s="181"/>
      <c r="E76" s="181"/>
      <c r="F76" s="181"/>
      <c r="G76" s="181"/>
      <c r="H76" s="181"/>
      <c r="I76" s="181"/>
      <c r="J76" s="181"/>
    </row>
    <row r="77" spans="1:15" ht="27.9" customHeight="1" x14ac:dyDescent="0.65">
      <c r="A77" s="38">
        <v>7</v>
      </c>
      <c r="B77" s="181" t="s">
        <v>113</v>
      </c>
      <c r="C77" s="181"/>
      <c r="D77" s="181"/>
      <c r="E77" s="181"/>
      <c r="F77" s="181"/>
      <c r="G77" s="181"/>
      <c r="H77" s="181"/>
      <c r="I77" s="181"/>
      <c r="J77" s="181"/>
      <c r="K77" s="181"/>
    </row>
    <row r="78" spans="1:15" ht="33" customHeight="1" x14ac:dyDescent="0.65">
      <c r="A78" s="38"/>
      <c r="B78" s="39" t="s">
        <v>97</v>
      </c>
      <c r="C78" s="40" t="s">
        <v>98</v>
      </c>
      <c r="D78" s="40" t="s">
        <v>99</v>
      </c>
      <c r="E78" s="40" t="s">
        <v>98</v>
      </c>
      <c r="F78" s="40" t="s">
        <v>99</v>
      </c>
      <c r="G78" s="182"/>
      <c r="H78" s="183"/>
      <c r="I78" s="184"/>
      <c r="J78" s="41"/>
    </row>
    <row r="79" spans="1:15" ht="33" customHeight="1" x14ac:dyDescent="0.65">
      <c r="A79" s="38"/>
      <c r="B79" s="185">
        <f ca="1">TODAY()+1</f>
        <v>44994</v>
      </c>
      <c r="C79" s="42">
        <v>9.42</v>
      </c>
      <c r="D79" s="42">
        <v>1.31</v>
      </c>
      <c r="E79" s="42">
        <v>9.42</v>
      </c>
      <c r="F79" s="42">
        <v>1.31</v>
      </c>
      <c r="G79" s="187"/>
      <c r="H79" s="183"/>
      <c r="I79" s="184"/>
      <c r="J79" s="41"/>
    </row>
    <row r="80" spans="1:15" ht="33" customHeight="1" x14ac:dyDescent="0.65">
      <c r="A80" s="29"/>
      <c r="B80" s="186"/>
      <c r="C80" s="42">
        <v>21.43</v>
      </c>
      <c r="D80" s="42">
        <v>1.39</v>
      </c>
      <c r="E80" s="42">
        <v>21.43</v>
      </c>
      <c r="F80" s="42">
        <v>1.39</v>
      </c>
      <c r="G80" s="187" t="s">
        <v>114</v>
      </c>
      <c r="H80" s="183"/>
      <c r="I80" s="184"/>
      <c r="J80" s="41"/>
    </row>
    <row r="81" spans="1:10" ht="24.6" customHeight="1" x14ac:dyDescent="0.65">
      <c r="A81" s="17"/>
    </row>
    <row r="82" spans="1:10" ht="18.600000000000001" customHeight="1" x14ac:dyDescent="0.65">
      <c r="B82" s="17"/>
      <c r="C82" s="17"/>
      <c r="D82" s="17"/>
      <c r="E82" s="17"/>
      <c r="F82" s="17"/>
      <c r="G82" s="17"/>
      <c r="H82" s="17"/>
    </row>
    <row r="85" spans="1:10" hidden="1" x14ac:dyDescent="0.65">
      <c r="B85" s="164" t="s">
        <v>156</v>
      </c>
      <c r="C85" s="165" t="s">
        <v>179</v>
      </c>
      <c r="D85" s="166"/>
      <c r="E85" s="167" t="s">
        <v>121</v>
      </c>
      <c r="F85" s="168" t="s">
        <v>135</v>
      </c>
      <c r="G85" s="167" t="s">
        <v>150</v>
      </c>
      <c r="H85" s="169">
        <v>0</v>
      </c>
      <c r="I85" s="169">
        <v>0</v>
      </c>
      <c r="J85" s="169">
        <v>57000</v>
      </c>
    </row>
    <row r="125" spans="1:8" ht="32.1" customHeight="1" x14ac:dyDescent="0.65">
      <c r="A125" s="17"/>
    </row>
    <row r="127" spans="1:8" x14ac:dyDescent="0.65">
      <c r="A127" s="17"/>
      <c r="B127" s="17"/>
      <c r="C127" s="17"/>
      <c r="D127" s="17"/>
      <c r="E127" s="17"/>
      <c r="F127" s="17"/>
      <c r="G127" s="17"/>
      <c r="H127" s="17"/>
    </row>
    <row r="143" spans="1:1" ht="33" customHeight="1" x14ac:dyDescent="0.65">
      <c r="A143" s="27"/>
    </row>
    <row r="195" spans="2:8" x14ac:dyDescent="0.65">
      <c r="B195" s="17"/>
      <c r="C195" s="17"/>
      <c r="D195" s="17"/>
      <c r="E195" s="17"/>
      <c r="F195" s="17"/>
      <c r="G195" s="17"/>
      <c r="H195" s="17"/>
    </row>
    <row r="234" spans="1:8" ht="32.1" customHeight="1" x14ac:dyDescent="0.65">
      <c r="A234" s="17"/>
      <c r="B234" s="17"/>
      <c r="C234" s="17"/>
      <c r="D234" s="17"/>
      <c r="E234" s="17"/>
      <c r="F234" s="17"/>
      <c r="G234" s="17"/>
      <c r="H234" s="17"/>
    </row>
    <row r="235" spans="1:8" ht="32.1" customHeight="1" x14ac:dyDescent="0.65">
      <c r="A235" s="17"/>
    </row>
    <row r="238" spans="1:8" x14ac:dyDescent="0.65">
      <c r="B238" s="17"/>
      <c r="C238" s="17"/>
      <c r="D238" s="17"/>
      <c r="E238" s="17"/>
      <c r="F238" s="17"/>
      <c r="G238" s="17"/>
      <c r="H238" s="17"/>
    </row>
  </sheetData>
  <mergeCells count="12">
    <mergeCell ref="B75:J75"/>
    <mergeCell ref="A1:J1"/>
    <mergeCell ref="A2:J2"/>
    <mergeCell ref="H3:J3"/>
    <mergeCell ref="B73:J73"/>
    <mergeCell ref="B74:J74"/>
    <mergeCell ref="B76:J76"/>
    <mergeCell ref="G78:I78"/>
    <mergeCell ref="B79:B80"/>
    <mergeCell ref="G79:I79"/>
    <mergeCell ref="G80:I80"/>
    <mergeCell ref="B77:K77"/>
  </mergeCells>
  <pageMargins left="7.874015748031496E-2" right="7.874015748031496E-2" top="3.937007874015748E-2" bottom="3.937007874015748E-2" header="0.31496062992125984" footer="0.31496062992125984"/>
  <pageSetup paperSize="9"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4:D15"/>
  <sheetViews>
    <sheetView topLeftCell="A22" workbookViewId="0">
      <selection activeCell="G26" sqref="G26"/>
    </sheetView>
  </sheetViews>
  <sheetFormatPr defaultRowHeight="14.4" x14ac:dyDescent="0.3"/>
  <cols>
    <col min="3" max="3" width="13.44140625" hidden="1" customWidth="1"/>
    <col min="4" max="4" width="16.109375" hidden="1" customWidth="1"/>
  </cols>
  <sheetData>
    <row r="14" spans="3:4" ht="33.6" x14ac:dyDescent="0.3">
      <c r="C14" s="11" t="s">
        <v>101</v>
      </c>
      <c r="D14" s="11">
        <v>27500</v>
      </c>
    </row>
    <row r="15" spans="3:4" ht="33.6" x14ac:dyDescent="0.3">
      <c r="C15" s="11" t="s">
        <v>102</v>
      </c>
      <c r="D15" s="11" t="e">
        <f>Sheet1!#REF!-D14</f>
        <v>#REF!</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Sheet4</vt:lpstr>
      <vt:lpstr>Sheet3</vt:lpstr>
      <vt:lpstr>Sheet2!Print_Area</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VPT</dc:creator>
  <cp:lastModifiedBy>VPT</cp:lastModifiedBy>
  <cp:lastPrinted>2023-03-08T00:31:04Z</cp:lastPrinted>
  <dcterms:created xsi:type="dcterms:W3CDTF">2021-08-26T07:49:50Z</dcterms:created>
  <dcterms:modified xsi:type="dcterms:W3CDTF">2023-03-08T00:36:51Z</dcterms:modified>
</cp:coreProperties>
</file>